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orough Docs\Budget\2025 Budgets\"/>
    </mc:Choice>
  </mc:AlternateContent>
  <xr:revisionPtr revIDLastSave="0" documentId="13_ncr:1_{8548422C-71C3-4462-B90F-AE5C0ACA29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17 GF" sheetId="1" r:id="rId1"/>
    <sheet name="Sheet2" sheetId="2" state="hidden" r:id="rId2"/>
    <sheet name="Sheet3" sheetId="3" state="hidden" r:id="rId3"/>
  </sheets>
  <definedNames>
    <definedName name="_xlnm.Print_Area" localSheetId="0">'2017 GF'!$B$1:$G$205</definedName>
    <definedName name="_xlnm.Print_Titles" localSheetId="0">'2017 GF'!$A:$F,'2017 GF'!$1:$1</definedName>
  </definedNames>
  <calcPr calcId="191029"/>
</workbook>
</file>

<file path=xl/calcChain.xml><?xml version="1.0" encoding="utf-8"?>
<calcChain xmlns="http://schemas.openxmlformats.org/spreadsheetml/2006/main">
  <c r="G159" i="1" l="1"/>
  <c r="G198" i="1" l="1"/>
  <c r="G196" i="1"/>
  <c r="G67" i="1"/>
  <c r="G56" i="1"/>
  <c r="G48" i="1"/>
  <c r="G50" i="1"/>
  <c r="G52" i="1"/>
  <c r="G202" i="1" l="1"/>
  <c r="G184" i="1"/>
  <c r="G165" i="1"/>
  <c r="G143" i="1"/>
  <c r="G111" i="1"/>
  <c r="G189" i="1" l="1"/>
  <c r="G179" i="1"/>
  <c r="G174" i="1"/>
  <c r="G134" i="1"/>
  <c r="G123" i="1"/>
  <c r="G113" i="1"/>
  <c r="G97" i="1"/>
  <c r="G88" i="1"/>
  <c r="G84" i="1"/>
  <c r="G80" i="1"/>
  <c r="G46" i="1"/>
  <c r="G9" i="1"/>
  <c r="G199" i="1" l="1"/>
  <c r="G68" i="1"/>
  <c r="G105" i="1"/>
  <c r="G93" i="1" l="1"/>
  <c r="G124" i="1" s="1"/>
  <c r="G137" i="1" l="1"/>
  <c r="G175" i="1" s="1"/>
  <c r="G203" i="1" s="1"/>
  <c r="G205" i="1" s="1"/>
</calcChain>
</file>

<file path=xl/sharedStrings.xml><?xml version="1.0" encoding="utf-8"?>
<sst xmlns="http://schemas.openxmlformats.org/spreadsheetml/2006/main" count="208" uniqueCount="205">
  <si>
    <t>300 · Taxes</t>
  </si>
  <si>
    <t>301.00 · Real Estate Taxes</t>
  </si>
  <si>
    <t>310.10 · Real Estate Transfer</t>
  </si>
  <si>
    <t>310.50 · Local Services Tax</t>
  </si>
  <si>
    <t>Total 300 · Taxes</t>
  </si>
  <si>
    <t>320.00 · Licenses and Permits</t>
  </si>
  <si>
    <t>320.14 · Burn Permit</t>
  </si>
  <si>
    <t>320.15 · Brush Permit</t>
  </si>
  <si>
    <t>321.61 · Peddlars Licenses</t>
  </si>
  <si>
    <t>321.80 · Cable Franchise Fees</t>
  </si>
  <si>
    <t>Total 320.00 · Licenses and Permits</t>
  </si>
  <si>
    <t>330.00 · Fines and Forfeits</t>
  </si>
  <si>
    <t>330.10 · District Justice</t>
  </si>
  <si>
    <t>330.11 · Clerk of Courts Fines</t>
  </si>
  <si>
    <t>330.23 · Police Parking Violations</t>
  </si>
  <si>
    <t>330.25 · State Police Fines</t>
  </si>
  <si>
    <t>Total 330.00 · Fines and Forfeits</t>
  </si>
  <si>
    <t>341.01 · Interest Income - Checking</t>
  </si>
  <si>
    <t>341.03 · Interest Income - CD's</t>
  </si>
  <si>
    <t>342.02 · Dividends - Misc</t>
  </si>
  <si>
    <t>Total 340 · Interest,Dividends</t>
  </si>
  <si>
    <t>350.00 · Intergovernmental Revenue</t>
  </si>
  <si>
    <t>355.01 · PURTA</t>
  </si>
  <si>
    <t>355.05 · General Municipal Pension</t>
  </si>
  <si>
    <t>355.07 · Fire Relief</t>
  </si>
  <si>
    <t>355.08 · Police Pension</t>
  </si>
  <si>
    <t>Total 350.00 · Intergovernmental Revenue</t>
  </si>
  <si>
    <t>360.00 · Charges for Services</t>
  </si>
  <si>
    <t>360.01 · Copy/Postage Fees</t>
  </si>
  <si>
    <t>361.30 · CCIS Fees</t>
  </si>
  <si>
    <t>361.32 · PA State UCC Fees</t>
  </si>
  <si>
    <t>361.34 · Zoning Hrng Bd Fee</t>
  </si>
  <si>
    <t>361.54 · Zoning, Subdiv, Strmwtr Books</t>
  </si>
  <si>
    <t>362.40 · Excavation Permits</t>
  </si>
  <si>
    <t>362.42 · Demolition Permits</t>
  </si>
  <si>
    <t>364.30 · Trash Receipts</t>
  </si>
  <si>
    <t>367.20 · Recreation Fees/Donations</t>
  </si>
  <si>
    <t>Total 360.00 · Charges for Services</t>
  </si>
  <si>
    <t>380.00 · Misc Revenue</t>
  </si>
  <si>
    <t>392.01 · Transfer from GF Savings</t>
  </si>
  <si>
    <t>392.08 · Transfer from Sewer</t>
  </si>
  <si>
    <t>Total 392.0 · Interfund Transfers</t>
  </si>
  <si>
    <t>395.00 · Refund of Prior Expenditure</t>
  </si>
  <si>
    <t>395.00 · Refund of Prior Expenditure - Other</t>
  </si>
  <si>
    <t>Total 395.00 · Refund of Prior Expenditure</t>
  </si>
  <si>
    <t>400 · Expenditures</t>
  </si>
  <si>
    <t>400.20 · Office Expenses</t>
  </si>
  <si>
    <t>401.11 · Mayor</t>
  </si>
  <si>
    <t>401.00 · Borough Manager</t>
  </si>
  <si>
    <t>401.20 · Boro Mngr Office Expenses</t>
  </si>
  <si>
    <t>Total 401.00 · Borough Manager</t>
  </si>
  <si>
    <t>Total 402.00 · Auditor's</t>
  </si>
  <si>
    <t>403.00 · Tax Collection</t>
  </si>
  <si>
    <t>403.10 · YATB Tax Collection Fees</t>
  </si>
  <si>
    <t>403.22 · Tax Collection Supplies</t>
  </si>
  <si>
    <t>Total 403.00 · Tax Collection</t>
  </si>
  <si>
    <t>404.00 · Legal Services</t>
  </si>
  <si>
    <t>405.00 · Secretary/Treasurer</t>
  </si>
  <si>
    <t>405.20 · Office Supplies</t>
  </si>
  <si>
    <t>Total 405.00 · Secretary/Treasurer</t>
  </si>
  <si>
    <t>408.31 · Engineering Services</t>
  </si>
  <si>
    <t>Total 408.00 · Engineering</t>
  </si>
  <si>
    <t>409.26 · Building Equip/Supplies</t>
  </si>
  <si>
    <t>409.31 · Utilities</t>
  </si>
  <si>
    <t>409.32 · Communications Services</t>
  </si>
  <si>
    <t>409.33 · Cleaning and Maintenance</t>
  </si>
  <si>
    <t>409.37 · Bldg. Repair/ Maintenance</t>
  </si>
  <si>
    <t>409.38 · Town Clock Rpr &amp; Maint</t>
  </si>
  <si>
    <t>409.47 · Decorations/Banners</t>
  </si>
  <si>
    <t>Total 409.00 · Borough Bldgs &amp; Grounds</t>
  </si>
  <si>
    <t>410.00 · Public Safety</t>
  </si>
  <si>
    <t>410.30 · Police Services Contract</t>
  </si>
  <si>
    <t>410.32 · Animal Control</t>
  </si>
  <si>
    <t>411.01 · Fire Relief</t>
  </si>
  <si>
    <t>411.50 · Fire Dept. Contributions</t>
  </si>
  <si>
    <t>412.50 · Ambulance Club Contribution</t>
  </si>
  <si>
    <t>415.50 · EMA Expenses</t>
  </si>
  <si>
    <t>Total 410.00 · Public Safety</t>
  </si>
  <si>
    <t>430.00 · Borough</t>
  </si>
  <si>
    <t>430.45 · Contracted/ Prof Services</t>
  </si>
  <si>
    <t>431.31 · Street Sweeping</t>
  </si>
  <si>
    <t>432.00 · Winter Maintenance</t>
  </si>
  <si>
    <t>432.70 · Snow Removal Equipment</t>
  </si>
  <si>
    <t>433.00 · Traffic Signs</t>
  </si>
  <si>
    <t>437.25 · Equipt/Repair/Maint/Supplies</t>
  </si>
  <si>
    <t>438.33 · Auto Expense</t>
  </si>
  <si>
    <t>438.45 · Streets - Repair &amp; Maintenance</t>
  </si>
  <si>
    <t>Total 430.00 · Borough</t>
  </si>
  <si>
    <t>450.00 · Recreation &amp; Culture</t>
  </si>
  <si>
    <t>451.31 · Mowing or Other Prof Serv</t>
  </si>
  <si>
    <t>Total 450.00 · Recreation &amp; Culture</t>
  </si>
  <si>
    <t>480.00 · Misc Expenses</t>
  </si>
  <si>
    <t>480.00 · Misc Expenses - Other</t>
  </si>
  <si>
    <t>Total 480.00 · Misc Expenses</t>
  </si>
  <si>
    <t>481.00 · Intergovernmental Expenditures</t>
  </si>
  <si>
    <t>481.01 · SS - Employers Contribution</t>
  </si>
  <si>
    <t>Total 481.00 · Intergovernmental Expenditures</t>
  </si>
  <si>
    <t>486.00 · Insurance Policies</t>
  </si>
  <si>
    <t>Total 486.00 · Insurance Policies</t>
  </si>
  <si>
    <t>487.00 · Employee Related Expenses</t>
  </si>
  <si>
    <t>487.03 · Dental</t>
  </si>
  <si>
    <t>487.05 · Vision Benefits</t>
  </si>
  <si>
    <t>487.15 · Disability &amp; Life Insurance</t>
  </si>
  <si>
    <t>Total 487.00 · Employee Related Expenses</t>
  </si>
  <si>
    <t>489.33 · Mileage Reimbursement</t>
  </si>
  <si>
    <t>491.01 · Refund Of Prior Revenue</t>
  </si>
  <si>
    <t>492.00 · Transfers/Other Financing</t>
  </si>
  <si>
    <t>Total 492.00 · Transfers/Other Financing</t>
  </si>
  <si>
    <t>INCOME</t>
  </si>
  <si>
    <t>EXPENSES</t>
  </si>
  <si>
    <t>430.23 -  Clothing/Shoe Allowance</t>
  </si>
  <si>
    <t xml:space="preserve">430.20 - Employee Clothing </t>
  </si>
  <si>
    <t>451.37 · Park - Repairs &amp; Maint</t>
  </si>
  <si>
    <t>450.20 - Rec Exp - Activities/Supplies</t>
  </si>
  <si>
    <t>409.0 · Borough Bldgs &amp; Grounds</t>
  </si>
  <si>
    <t>Total 404.00 · Legal Services</t>
  </si>
  <si>
    <t>310.20 · Earned Income Tax</t>
  </si>
  <si>
    <t>487.196 · Health Benefits</t>
  </si>
  <si>
    <t>436.00 - Stormwater Management</t>
  </si>
  <si>
    <t>481.30 · Unemployment Compensation</t>
  </si>
  <si>
    <t xml:space="preserve">Total Income   </t>
  </si>
  <si>
    <t>402.00 - Auditor's</t>
  </si>
  <si>
    <t>404.40 - Legal - Filing Liens</t>
  </si>
  <si>
    <t>405.12 · Secretary/Treasurer</t>
  </si>
  <si>
    <t>405.14 · Admin Assistant</t>
  </si>
  <si>
    <t>406.14 · Public Works Laborers</t>
  </si>
  <si>
    <t>429.12A · Borough Manager</t>
  </si>
  <si>
    <t>429.12B · Secretary/Treasurer</t>
  </si>
  <si>
    <t>429.12C - Admin Assistant</t>
  </si>
  <si>
    <t>429.00 · Sewer Payroll</t>
  </si>
  <si>
    <t>Total 429.00 · Sewer Payroll</t>
  </si>
  <si>
    <t>427.00 - Public Sanitation</t>
  </si>
  <si>
    <t>Total 427.00 - Public Sanitation</t>
  </si>
  <si>
    <t>427.30 · Refuse Collection</t>
  </si>
  <si>
    <t>448.12A · Borough Manager</t>
  </si>
  <si>
    <t>448.12B · Secretary/Treasurer</t>
  </si>
  <si>
    <t>448.12C - Admin Assistant</t>
  </si>
  <si>
    <t>429.14D · Sewer Laborers</t>
  </si>
  <si>
    <t>448.14D · Water Laborers</t>
  </si>
  <si>
    <t>448.00 · Water Payroll</t>
  </si>
  <si>
    <t>Total 448.00 · Water Payroll</t>
  </si>
  <si>
    <t>451.00 · Recreation Admin (Inc Engring)</t>
  </si>
  <si>
    <t>456.00 · Library Donation</t>
  </si>
  <si>
    <t>405.35 · Treas &amp; Admin Asst Bond</t>
  </si>
  <si>
    <t>430.70 · Cash Reserve</t>
  </si>
  <si>
    <t>459.54 · Donations Non-Govt Related</t>
  </si>
  <si>
    <t xml:space="preserve">486.00 · Insurance Policies </t>
  </si>
  <si>
    <t>401.46 · Boro Mngr Dues/Mmbrshps</t>
  </si>
  <si>
    <t>Subtotal 400.00 · General Government</t>
  </si>
  <si>
    <t>Subtotal 410.00 - 450.00</t>
  </si>
  <si>
    <t>405.46 · Office Staff - Dues/Seminars</t>
  </si>
  <si>
    <t xml:space="preserve">Total Expense - </t>
  </si>
  <si>
    <t xml:space="preserve">Net Income - </t>
  </si>
  <si>
    <t>310.80 - Misc Tax Distributions</t>
  </si>
  <si>
    <t>Total 380.00 - Misc Revenue</t>
  </si>
  <si>
    <t>Total 489.33 - Mileage Reimbursement</t>
  </si>
  <si>
    <t>403.11 · Tax Collector Payroll</t>
  </si>
  <si>
    <t>387.00 - Borough Decorations</t>
  </si>
  <si>
    <t>Total 387.00 - Borough Decorations</t>
  </si>
  <si>
    <t xml:space="preserve">401.12 · Borough Manager </t>
  </si>
  <si>
    <t>354.02 · SRO Grant</t>
  </si>
  <si>
    <t>340.00 · Interest, Dividends</t>
  </si>
  <si>
    <t>481.03 · Medicare - Employer Contribution</t>
  </si>
  <si>
    <t>395.05 · EE Health &amp; Dental Ins Contribution</t>
  </si>
  <si>
    <t>395.08A · Payroll Reimbursement - Sewer</t>
  </si>
  <si>
    <r>
      <t xml:space="preserve">395.08B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Health Ins. Reimbursement - Sewer</t>
    </r>
  </si>
  <si>
    <r>
      <t xml:space="preserve">395.08C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Auto Expense Reimbursement - Sewer</t>
    </r>
  </si>
  <si>
    <t>395.06A · Payroll Reimbursement - Water</t>
  </si>
  <si>
    <r>
      <t xml:space="preserve">395.01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NYCRP Pension Reimbursement</t>
    </r>
  </si>
  <si>
    <r>
      <t xml:space="preserve">395.06B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Health Ins. Reimbursement - Water</t>
    </r>
  </si>
  <si>
    <r>
      <t xml:space="preserve">395.06C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Auto Expense Reimbursement - Water</t>
    </r>
  </si>
  <si>
    <r>
      <t xml:space="preserve">402.31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Audit - Professional Services</t>
    </r>
  </si>
  <si>
    <t>402.11 · Elected Auditor's</t>
  </si>
  <si>
    <t>405.23 · Postage</t>
  </si>
  <si>
    <r>
      <t xml:space="preserve">405.21 </t>
    </r>
    <r>
      <rPr>
        <sz val="10.5"/>
        <rFont val="Calibri"/>
        <family val="2"/>
      </rPr>
      <t>ˑ</t>
    </r>
    <r>
      <rPr>
        <sz val="10.5"/>
        <rFont val="Arial Narrow"/>
        <family val="2"/>
      </rPr>
      <t xml:space="preserve"> Office Supplies</t>
    </r>
  </si>
  <si>
    <t>405.27 · Computer Software/Maint.</t>
  </si>
  <si>
    <t>483.15 · Pension - Borough Contribution</t>
  </si>
  <si>
    <t>400.00 · Legislative Body</t>
  </si>
  <si>
    <t>400.05 · Legislative Officials Salary</t>
  </si>
  <si>
    <t>400.42 · Dues/Subscriptions/Memberships</t>
  </si>
  <si>
    <t>400.46 · Meetings/Conferences</t>
  </si>
  <si>
    <t>400.34A · Advertising</t>
  </si>
  <si>
    <t>400.48  · Website</t>
  </si>
  <si>
    <t>Total 400.00 · Legislative Body</t>
  </si>
  <si>
    <t>430.01 · Capital Equip Purchase</t>
  </si>
  <si>
    <t xml:space="preserve"> </t>
  </si>
  <si>
    <t>Total 391.00 - Proceeds from Sale of Assets</t>
  </si>
  <si>
    <t>391.00 - Proceeds from Sale of Assets</t>
  </si>
  <si>
    <t>486.70 - Workers Comp - Borough</t>
  </si>
  <si>
    <t>486.195 · Workers Comp - Vol. Fire</t>
  </si>
  <si>
    <t xml:space="preserve">Subtotal 480.00 - 490.00 </t>
  </si>
  <si>
    <t>406.00 · Payroll</t>
  </si>
  <si>
    <t>Total 406.00 · Payroll</t>
  </si>
  <si>
    <t>404.00 - Legal Services</t>
  </si>
  <si>
    <t>320.20 · Plumbing License</t>
  </si>
  <si>
    <t>413.00 · Code Enf &amp; Permit Expenses</t>
  </si>
  <si>
    <t>459.53 - Donations To Governmental Units</t>
  </si>
  <si>
    <t>392.06 · Transfer from Water</t>
  </si>
  <si>
    <t>361.31 · Borough Zoning Fees</t>
  </si>
  <si>
    <t>414.00 · Plan Comm &amp; Zoning Hearing Exp</t>
  </si>
  <si>
    <t>400.35 - Bonds</t>
  </si>
  <si>
    <t>430.34B - Newsletter/Printing</t>
  </si>
  <si>
    <t>409.45 - Boro Bldgs &amp; Grounds</t>
  </si>
  <si>
    <t>FINAL 11/04/24</t>
  </si>
  <si>
    <t>Council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</si>
</sst>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.5"/>
      <name val="Arial Narrow"/>
      <family val="2"/>
    </font>
    <font>
      <b/>
      <sz val="10.5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0.5"/>
      <name val="Calibri"/>
      <family val="2"/>
    </font>
    <font>
      <b/>
      <u/>
      <sz val="11"/>
      <name val="Arial Narrow"/>
      <family val="2"/>
    </font>
    <font>
      <i/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3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3" xfId="0" applyNumberFormat="1" applyFont="1" applyBorder="1" applyAlignment="1">
      <alignment horizontal="left"/>
    </xf>
    <xf numFmtId="4" fontId="2" fillId="0" borderId="3" xfId="0" applyNumberFormat="1" applyFont="1" applyBorder="1"/>
    <xf numFmtId="4" fontId="1" fillId="0" borderId="4" xfId="0" applyNumberFormat="1" applyFont="1" applyBorder="1"/>
    <xf numFmtId="4" fontId="1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4" fontId="1" fillId="0" borderId="8" xfId="0" applyNumberFormat="1" applyFont="1" applyBorder="1"/>
    <xf numFmtId="4" fontId="2" fillId="0" borderId="8" xfId="0" applyNumberFormat="1" applyFont="1" applyBorder="1"/>
    <xf numFmtId="4" fontId="1" fillId="0" borderId="3" xfId="0" applyNumberFormat="1" applyFont="1" applyBorder="1" applyAlignment="1">
      <alignment wrapText="1"/>
    </xf>
    <xf numFmtId="4" fontId="2" fillId="0" borderId="0" xfId="0" applyNumberFormat="1" applyFont="1"/>
    <xf numFmtId="49" fontId="1" fillId="0" borderId="3" xfId="0" applyNumberFormat="1" applyFont="1" applyBorder="1"/>
    <xf numFmtId="0" fontId="2" fillId="0" borderId="3" xfId="0" applyFont="1" applyBorder="1"/>
    <xf numFmtId="0" fontId="1" fillId="0" borderId="3" xfId="0" applyFont="1" applyBorder="1"/>
    <xf numFmtId="4" fontId="3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4" fontId="1" fillId="0" borderId="15" xfId="0" applyNumberFormat="1" applyFont="1" applyBorder="1"/>
    <xf numFmtId="4" fontId="1" fillId="0" borderId="1" xfId="0" applyNumberFormat="1" applyFont="1" applyBorder="1"/>
    <xf numFmtId="4" fontId="1" fillId="0" borderId="16" xfId="0" applyNumberFormat="1" applyFont="1" applyBorder="1"/>
    <xf numFmtId="4" fontId="1" fillId="0" borderId="12" xfId="0" applyNumberFormat="1" applyFont="1" applyBorder="1"/>
    <xf numFmtId="4" fontId="1" fillId="0" borderId="0" xfId="0" applyNumberFormat="1" applyFont="1" applyAlignment="1">
      <alignment horizontal="right" wrapText="1"/>
    </xf>
    <xf numFmtId="4" fontId="1" fillId="0" borderId="15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1" fillId="0" borderId="6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horizontal="right" wrapText="1"/>
    </xf>
    <xf numFmtId="4" fontId="1" fillId="0" borderId="13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6" xfId="0" applyNumberFormat="1" applyFont="1" applyBorder="1" applyAlignment="1" applyProtection="1">
      <alignment horizontal="right" wrapText="1"/>
      <protection locked="0"/>
    </xf>
    <xf numFmtId="4" fontId="1" fillId="0" borderId="10" xfId="0" applyNumberFormat="1" applyFont="1" applyBorder="1" applyAlignment="1">
      <alignment horizontal="right" wrapText="1"/>
    </xf>
    <xf numFmtId="4" fontId="1" fillId="0" borderId="9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1" fillId="0" borderId="8" xfId="0" applyNumberFormat="1" applyFont="1" applyBorder="1" applyAlignment="1" applyProtection="1">
      <alignment horizontal="right" wrapText="1"/>
      <protection locked="0"/>
    </xf>
    <xf numFmtId="4" fontId="1" fillId="0" borderId="14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8" fontId="2" fillId="0" borderId="9" xfId="0" applyNumberFormat="1" applyFont="1" applyBorder="1" applyAlignment="1">
      <alignment horizontal="right" wrapText="1"/>
    </xf>
    <xf numFmtId="8" fontId="2" fillId="0" borderId="11" xfId="0" applyNumberFormat="1" applyFont="1" applyBorder="1" applyAlignment="1">
      <alignment horizontal="right" wrapText="1"/>
    </xf>
    <xf numFmtId="4" fontId="2" fillId="0" borderId="17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vertical="center"/>
    </xf>
    <xf numFmtId="4" fontId="6" fillId="0" borderId="18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4" fillId="0" borderId="18" xfId="0" applyNumberFormat="1" applyFont="1" applyBorder="1"/>
    <xf numFmtId="4" fontId="2" fillId="0" borderId="18" xfId="0" applyNumberFormat="1" applyFont="1" applyBorder="1"/>
    <xf numFmtId="4" fontId="1" fillId="0" borderId="20" xfId="0" applyNumberFormat="1" applyFont="1" applyBorder="1"/>
    <xf numFmtId="8" fontId="1" fillId="0" borderId="21" xfId="0" applyNumberFormat="1" applyFont="1" applyBorder="1" applyAlignment="1" applyProtection="1">
      <alignment horizontal="right" wrapText="1"/>
      <protection locked="0"/>
    </xf>
    <xf numFmtId="4" fontId="1" fillId="0" borderId="16" xfId="0" applyNumberFormat="1" applyFont="1" applyBorder="1" applyAlignment="1">
      <alignment horizontal="left"/>
    </xf>
    <xf numFmtId="4" fontId="2" fillId="0" borderId="15" xfId="0" applyNumberFormat="1" applyFont="1" applyBorder="1"/>
    <xf numFmtId="0" fontId="0" fillId="0" borderId="1" xfId="0" applyBorder="1"/>
    <xf numFmtId="0" fontId="0" fillId="0" borderId="16" xfId="0" applyBorder="1"/>
    <xf numFmtId="4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7"/>
  <sheetViews>
    <sheetView tabSelected="1" view="pageLayout" topLeftCell="A179" zoomScaleNormal="100" zoomScaleSheetLayoutView="100" workbookViewId="0">
      <selection activeCell="G198" sqref="G198"/>
    </sheetView>
  </sheetViews>
  <sheetFormatPr defaultColWidth="8.7109375" defaultRowHeight="13.5" outlineLevelRow="3" x14ac:dyDescent="0.2"/>
  <cols>
    <col min="1" max="1" width="2.28515625" style="4" customWidth="1"/>
    <col min="2" max="5" width="3.28515625" style="4" customWidth="1"/>
    <col min="6" max="6" width="42" style="4" customWidth="1"/>
    <col min="7" max="7" width="18.28515625" style="23" customWidth="1"/>
    <col min="8" max="8" width="5.42578125" style="4" customWidth="1"/>
    <col min="9" max="16384" width="8.7109375" style="4"/>
  </cols>
  <sheetData>
    <row r="1" spans="1:7" s="3" customFormat="1" ht="20.45" customHeight="1" thickBot="1" x14ac:dyDescent="0.25">
      <c r="A1" s="24"/>
      <c r="B1" s="2"/>
      <c r="C1" s="2"/>
      <c r="D1" s="51" t="s">
        <v>185</v>
      </c>
      <c r="E1" s="2"/>
      <c r="F1" s="59" t="s">
        <v>203</v>
      </c>
      <c r="G1" s="50" t="s">
        <v>204</v>
      </c>
    </row>
    <row r="2" spans="1:7" ht="13.9" customHeight="1" thickTop="1" x14ac:dyDescent="0.3">
      <c r="A2" s="52" t="s">
        <v>108</v>
      </c>
      <c r="G2" s="26"/>
    </row>
    <row r="3" spans="1:7" ht="13.9" customHeight="1" x14ac:dyDescent="0.2">
      <c r="A3" s="53"/>
      <c r="B3" s="1" t="s">
        <v>0</v>
      </c>
      <c r="C3" s="1"/>
      <c r="D3" s="1"/>
      <c r="E3" s="1"/>
      <c r="F3" s="1"/>
      <c r="G3" s="27"/>
    </row>
    <row r="4" spans="1:7" ht="13.9" customHeight="1" outlineLevel="1" x14ac:dyDescent="0.2">
      <c r="A4" s="53"/>
      <c r="B4" s="1"/>
      <c r="C4" s="1" t="s">
        <v>1</v>
      </c>
      <c r="D4" s="1"/>
      <c r="E4" s="1"/>
      <c r="F4" s="1"/>
      <c r="G4" s="27">
        <v>291000</v>
      </c>
    </row>
    <row r="5" spans="1:7" ht="13.9" customHeight="1" outlineLevel="1" x14ac:dyDescent="0.2">
      <c r="A5" s="53"/>
      <c r="B5" s="1"/>
      <c r="C5" s="1" t="s">
        <v>2</v>
      </c>
      <c r="D5" s="1"/>
      <c r="E5" s="1"/>
      <c r="F5" s="1"/>
      <c r="G5" s="27">
        <v>17000</v>
      </c>
    </row>
    <row r="6" spans="1:7" ht="13.9" customHeight="1" outlineLevel="1" x14ac:dyDescent="0.2">
      <c r="A6" s="53"/>
      <c r="B6" s="1"/>
      <c r="C6" s="1" t="s">
        <v>116</v>
      </c>
      <c r="D6" s="1"/>
      <c r="E6" s="1"/>
      <c r="F6" s="1"/>
      <c r="G6" s="27">
        <v>250000</v>
      </c>
    </row>
    <row r="7" spans="1:7" ht="13.9" customHeight="1" outlineLevel="1" x14ac:dyDescent="0.2">
      <c r="A7" s="53"/>
      <c r="B7" s="1"/>
      <c r="C7" s="1" t="s">
        <v>3</v>
      </c>
      <c r="D7" s="1"/>
      <c r="E7" s="1"/>
      <c r="F7" s="1"/>
      <c r="G7" s="27">
        <v>25000</v>
      </c>
    </row>
    <row r="8" spans="1:7" ht="13.9" customHeight="1" outlineLevel="1" thickBot="1" x14ac:dyDescent="0.25">
      <c r="A8" s="53"/>
      <c r="B8" s="1"/>
      <c r="C8" s="1" t="s">
        <v>153</v>
      </c>
      <c r="D8" s="1"/>
      <c r="E8" s="1"/>
      <c r="F8" s="1"/>
      <c r="G8" s="28">
        <v>0</v>
      </c>
    </row>
    <row r="9" spans="1:7" ht="13.9" customHeight="1" x14ac:dyDescent="0.2">
      <c r="A9" s="53"/>
      <c r="B9" s="6" t="s">
        <v>4</v>
      </c>
      <c r="C9" s="1"/>
      <c r="D9" s="1"/>
      <c r="E9" s="1"/>
      <c r="F9" s="1"/>
      <c r="G9" s="29">
        <f>SUM(G4:G8)</f>
        <v>583000</v>
      </c>
    </row>
    <row r="10" spans="1:7" ht="21" customHeight="1" outlineLevel="1" x14ac:dyDescent="0.2">
      <c r="A10" s="53"/>
      <c r="B10" s="1" t="s">
        <v>5</v>
      </c>
      <c r="C10" s="1"/>
      <c r="D10" s="1"/>
      <c r="E10" s="1"/>
      <c r="F10" s="1"/>
      <c r="G10" s="27"/>
    </row>
    <row r="11" spans="1:7" ht="13.9" customHeight="1" outlineLevel="1" x14ac:dyDescent="0.2">
      <c r="A11" s="53"/>
      <c r="B11" s="1"/>
      <c r="C11" s="1" t="s">
        <v>6</v>
      </c>
      <c r="D11" s="1"/>
      <c r="E11" s="1"/>
      <c r="F11" s="1"/>
      <c r="G11" s="30"/>
    </row>
    <row r="12" spans="1:7" ht="13.9" customHeight="1" outlineLevel="1" x14ac:dyDescent="0.2">
      <c r="A12" s="53"/>
      <c r="B12" s="1"/>
      <c r="C12" s="1" t="s">
        <v>7</v>
      </c>
      <c r="D12" s="1"/>
      <c r="E12" s="1"/>
      <c r="F12" s="1"/>
      <c r="G12" s="30"/>
    </row>
    <row r="13" spans="1:7" ht="13.9" customHeight="1" outlineLevel="1" x14ac:dyDescent="0.2">
      <c r="A13" s="53"/>
      <c r="B13" s="1"/>
      <c r="C13" s="25" t="s">
        <v>194</v>
      </c>
      <c r="D13" s="1"/>
      <c r="E13" s="1"/>
      <c r="F13" s="1"/>
      <c r="G13" s="30"/>
    </row>
    <row r="14" spans="1:7" ht="13.9" customHeight="1" outlineLevel="1" x14ac:dyDescent="0.2">
      <c r="A14" s="53"/>
      <c r="B14" s="1"/>
      <c r="C14" s="1" t="s">
        <v>8</v>
      </c>
      <c r="D14" s="1"/>
      <c r="E14" s="1"/>
      <c r="F14" s="1"/>
      <c r="G14" s="30"/>
    </row>
    <row r="15" spans="1:7" ht="13.9" customHeight="1" outlineLevel="1" thickBot="1" x14ac:dyDescent="0.25">
      <c r="A15" s="53"/>
      <c r="B15" s="1"/>
      <c r="C15" s="1" t="s">
        <v>9</v>
      </c>
      <c r="D15" s="1"/>
      <c r="E15" s="1"/>
      <c r="F15" s="1"/>
      <c r="G15" s="31"/>
    </row>
    <row r="16" spans="1:7" ht="13.9" customHeight="1" x14ac:dyDescent="0.2">
      <c r="A16" s="53"/>
      <c r="B16" s="6" t="s">
        <v>10</v>
      </c>
      <c r="C16" s="1"/>
      <c r="D16" s="1"/>
      <c r="E16" s="1"/>
      <c r="F16" s="1"/>
      <c r="G16" s="29">
        <v>20000</v>
      </c>
    </row>
    <row r="17" spans="1:7" ht="20.45" customHeight="1" outlineLevel="1" x14ac:dyDescent="0.2">
      <c r="A17" s="53"/>
      <c r="B17" s="1" t="s">
        <v>11</v>
      </c>
      <c r="C17" s="1"/>
      <c r="D17" s="1"/>
      <c r="E17" s="1"/>
      <c r="F17" s="1"/>
      <c r="G17" s="27"/>
    </row>
    <row r="18" spans="1:7" ht="13.9" customHeight="1" outlineLevel="1" x14ac:dyDescent="0.2">
      <c r="A18" s="53"/>
      <c r="B18" s="1"/>
      <c r="C18" s="1" t="s">
        <v>12</v>
      </c>
      <c r="D18" s="1"/>
      <c r="E18" s="1"/>
      <c r="F18" s="1"/>
      <c r="G18" s="30"/>
    </row>
    <row r="19" spans="1:7" ht="13.9" customHeight="1" outlineLevel="1" x14ac:dyDescent="0.2">
      <c r="A19" s="53"/>
      <c r="B19" s="1"/>
      <c r="C19" s="1" t="s">
        <v>13</v>
      </c>
      <c r="D19" s="1"/>
      <c r="E19" s="1"/>
      <c r="F19" s="1"/>
      <c r="G19" s="30"/>
    </row>
    <row r="20" spans="1:7" ht="13.9" customHeight="1" outlineLevel="1" x14ac:dyDescent="0.2">
      <c r="A20" s="53"/>
      <c r="B20" s="1"/>
      <c r="C20" s="1" t="s">
        <v>14</v>
      </c>
      <c r="D20" s="1"/>
      <c r="E20" s="1"/>
      <c r="F20" s="1"/>
      <c r="G20" s="30"/>
    </row>
    <row r="21" spans="1:7" ht="13.9" customHeight="1" outlineLevel="1" thickBot="1" x14ac:dyDescent="0.25">
      <c r="A21" s="53"/>
      <c r="B21" s="1"/>
      <c r="C21" s="1" t="s">
        <v>15</v>
      </c>
      <c r="D21" s="1"/>
      <c r="E21" s="1"/>
      <c r="F21" s="1"/>
      <c r="G21" s="32"/>
    </row>
    <row r="22" spans="1:7" ht="15" customHeight="1" x14ac:dyDescent="0.2">
      <c r="A22" s="53"/>
      <c r="B22" s="6" t="s">
        <v>16</v>
      </c>
      <c r="C22" s="1"/>
      <c r="D22" s="1"/>
      <c r="E22" s="1"/>
      <c r="F22" s="1"/>
      <c r="G22" s="33">
        <v>20000</v>
      </c>
    </row>
    <row r="23" spans="1:7" ht="21" customHeight="1" outlineLevel="1" x14ac:dyDescent="0.2">
      <c r="A23" s="53"/>
      <c r="B23" s="1" t="s">
        <v>161</v>
      </c>
      <c r="C23" s="1"/>
      <c r="D23" s="1"/>
      <c r="E23" s="1"/>
      <c r="F23" s="1"/>
      <c r="G23" s="27"/>
    </row>
    <row r="24" spans="1:7" ht="13.9" customHeight="1" outlineLevel="1" x14ac:dyDescent="0.2">
      <c r="A24" s="53"/>
      <c r="B24" s="1"/>
      <c r="C24" s="1" t="s">
        <v>17</v>
      </c>
      <c r="D24" s="1"/>
      <c r="E24" s="1"/>
      <c r="F24" s="1"/>
      <c r="G24" s="30"/>
    </row>
    <row r="25" spans="1:7" ht="13.9" customHeight="1" outlineLevel="1" x14ac:dyDescent="0.2">
      <c r="A25" s="53"/>
      <c r="B25" s="1"/>
      <c r="C25" s="1" t="s">
        <v>18</v>
      </c>
      <c r="D25" s="1"/>
      <c r="E25" s="1"/>
      <c r="F25" s="1"/>
      <c r="G25" s="30"/>
    </row>
    <row r="26" spans="1:7" ht="13.9" customHeight="1" outlineLevel="1" thickBot="1" x14ac:dyDescent="0.25">
      <c r="A26" s="53"/>
      <c r="B26" s="1"/>
      <c r="C26" s="1" t="s">
        <v>19</v>
      </c>
      <c r="D26" s="1"/>
      <c r="E26" s="1"/>
      <c r="F26" s="1"/>
      <c r="G26" s="32"/>
    </row>
    <row r="27" spans="1:7" ht="13.9" customHeight="1" x14ac:dyDescent="0.2">
      <c r="A27" s="53"/>
      <c r="B27" s="6" t="s">
        <v>20</v>
      </c>
      <c r="C27" s="1"/>
      <c r="D27" s="1"/>
      <c r="E27" s="1"/>
      <c r="F27" s="1"/>
      <c r="G27" s="33">
        <v>20000</v>
      </c>
    </row>
    <row r="28" spans="1:7" ht="19.149999999999999" customHeight="1" outlineLevel="1" x14ac:dyDescent="0.2">
      <c r="A28" s="53"/>
      <c r="B28" s="1" t="s">
        <v>21</v>
      </c>
      <c r="C28" s="1"/>
      <c r="D28" s="1"/>
      <c r="E28" s="1"/>
      <c r="F28" s="1"/>
      <c r="G28" s="27"/>
    </row>
    <row r="29" spans="1:7" ht="13.9" customHeight="1" outlineLevel="1" x14ac:dyDescent="0.2">
      <c r="A29" s="53"/>
      <c r="B29" s="1"/>
      <c r="C29" s="19" t="s">
        <v>160</v>
      </c>
      <c r="D29" s="20"/>
      <c r="E29" s="20"/>
      <c r="F29" s="21"/>
      <c r="G29" s="30"/>
    </row>
    <row r="30" spans="1:7" ht="13.9" customHeight="1" outlineLevel="1" x14ac:dyDescent="0.2">
      <c r="A30" s="53"/>
      <c r="B30" s="1"/>
      <c r="C30" s="1" t="s">
        <v>22</v>
      </c>
      <c r="D30" s="1"/>
      <c r="E30" s="1"/>
      <c r="F30" s="1"/>
      <c r="G30" s="30"/>
    </row>
    <row r="31" spans="1:7" ht="13.9" customHeight="1" outlineLevel="1" x14ac:dyDescent="0.2">
      <c r="A31" s="53"/>
      <c r="B31" s="1"/>
      <c r="C31" s="1" t="s">
        <v>23</v>
      </c>
      <c r="D31" s="1"/>
      <c r="E31" s="1"/>
      <c r="F31" s="1"/>
      <c r="G31" s="30"/>
    </row>
    <row r="32" spans="1:7" ht="13.9" customHeight="1" outlineLevel="1" x14ac:dyDescent="0.2">
      <c r="A32" s="53"/>
      <c r="B32" s="1"/>
      <c r="C32" s="1" t="s">
        <v>24</v>
      </c>
      <c r="D32" s="1"/>
      <c r="E32" s="1"/>
      <c r="F32" s="1"/>
      <c r="G32" s="30"/>
    </row>
    <row r="33" spans="1:7" ht="13.9" customHeight="1" outlineLevel="1" thickBot="1" x14ac:dyDescent="0.25">
      <c r="A33" s="53"/>
      <c r="B33" s="1"/>
      <c r="C33" s="1" t="s">
        <v>25</v>
      </c>
      <c r="D33" s="1"/>
      <c r="E33" s="1"/>
      <c r="F33" s="1"/>
      <c r="G33" s="30"/>
    </row>
    <row r="34" spans="1:7" ht="15.6" customHeight="1" x14ac:dyDescent="0.2">
      <c r="A34" s="53"/>
      <c r="B34" s="6" t="s">
        <v>26</v>
      </c>
      <c r="C34" s="1"/>
      <c r="D34" s="1"/>
      <c r="E34" s="1"/>
      <c r="F34" s="1"/>
      <c r="G34" s="29">
        <v>30000</v>
      </c>
    </row>
    <row r="35" spans="1:7" ht="21" customHeight="1" outlineLevel="1" x14ac:dyDescent="0.2">
      <c r="A35" s="53"/>
      <c r="B35" s="1" t="s">
        <v>27</v>
      </c>
      <c r="C35" s="1"/>
      <c r="D35" s="1"/>
      <c r="E35" s="1"/>
      <c r="F35" s="1"/>
      <c r="G35" s="27"/>
    </row>
    <row r="36" spans="1:7" ht="13.9" customHeight="1" outlineLevel="1" x14ac:dyDescent="0.2">
      <c r="A36" s="53"/>
      <c r="B36" s="1"/>
      <c r="C36" s="1" t="s">
        <v>28</v>
      </c>
      <c r="D36" s="1"/>
      <c r="E36" s="1"/>
      <c r="F36" s="1"/>
      <c r="G36" s="27">
        <v>0</v>
      </c>
    </row>
    <row r="37" spans="1:7" ht="13.9" customHeight="1" outlineLevel="1" x14ac:dyDescent="0.2">
      <c r="A37" s="53"/>
      <c r="B37" s="1"/>
      <c r="C37" s="1" t="s">
        <v>29</v>
      </c>
      <c r="D37" s="1"/>
      <c r="E37" s="1"/>
      <c r="F37" s="1"/>
      <c r="G37" s="27">
        <v>5000</v>
      </c>
    </row>
    <row r="38" spans="1:7" ht="13.9" customHeight="1" outlineLevel="1" x14ac:dyDescent="0.2">
      <c r="A38" s="53"/>
      <c r="B38" s="1"/>
      <c r="C38" s="1" t="s">
        <v>198</v>
      </c>
      <c r="D38" s="1"/>
      <c r="E38" s="1"/>
      <c r="F38" s="1"/>
      <c r="G38" s="27">
        <v>7500</v>
      </c>
    </row>
    <row r="39" spans="1:7" ht="13.9" customHeight="1" outlineLevel="1" x14ac:dyDescent="0.2">
      <c r="A39" s="53"/>
      <c r="B39" s="1"/>
      <c r="C39" s="1" t="s">
        <v>30</v>
      </c>
      <c r="D39" s="1"/>
      <c r="E39" s="1"/>
      <c r="F39" s="1"/>
      <c r="G39" s="27">
        <v>50</v>
      </c>
    </row>
    <row r="40" spans="1:7" ht="13.9" customHeight="1" outlineLevel="1" x14ac:dyDescent="0.2">
      <c r="A40" s="53"/>
      <c r="B40" s="1"/>
      <c r="C40" s="1" t="s">
        <v>31</v>
      </c>
      <c r="D40" s="1"/>
      <c r="E40" s="1"/>
      <c r="F40" s="1"/>
      <c r="G40" s="27">
        <v>0</v>
      </c>
    </row>
    <row r="41" spans="1:7" ht="13.9" customHeight="1" outlineLevel="1" x14ac:dyDescent="0.2">
      <c r="A41" s="53"/>
      <c r="B41" s="1"/>
      <c r="C41" s="1" t="s">
        <v>32</v>
      </c>
      <c r="D41" s="1"/>
      <c r="E41" s="1"/>
      <c r="F41" s="1"/>
      <c r="G41" s="27">
        <v>0</v>
      </c>
    </row>
    <row r="42" spans="1:7" ht="13.9" customHeight="1" outlineLevel="1" x14ac:dyDescent="0.2">
      <c r="A42" s="53"/>
      <c r="B42" s="1"/>
      <c r="C42" s="1" t="s">
        <v>33</v>
      </c>
      <c r="D42" s="1"/>
      <c r="E42" s="1"/>
      <c r="F42" s="1"/>
      <c r="G42" s="27">
        <v>1500</v>
      </c>
    </row>
    <row r="43" spans="1:7" ht="13.9" customHeight="1" outlineLevel="1" x14ac:dyDescent="0.2">
      <c r="A43" s="53"/>
      <c r="B43" s="1"/>
      <c r="C43" s="1" t="s">
        <v>34</v>
      </c>
      <c r="D43" s="1"/>
      <c r="E43" s="1"/>
      <c r="F43" s="1"/>
      <c r="G43" s="27">
        <v>0</v>
      </c>
    </row>
    <row r="44" spans="1:7" ht="13.9" customHeight="1" outlineLevel="1" x14ac:dyDescent="0.2">
      <c r="A44" s="53"/>
      <c r="B44" s="1"/>
      <c r="C44" s="1" t="s">
        <v>35</v>
      </c>
      <c r="D44" s="1"/>
      <c r="E44" s="1"/>
      <c r="F44" s="1"/>
      <c r="G44" s="27">
        <v>278000</v>
      </c>
    </row>
    <row r="45" spans="1:7" ht="13.9" customHeight="1" outlineLevel="1" thickBot="1" x14ac:dyDescent="0.25">
      <c r="A45" s="53"/>
      <c r="B45" s="1"/>
      <c r="C45" s="1" t="s">
        <v>36</v>
      </c>
      <c r="D45" s="1"/>
      <c r="E45" s="1"/>
      <c r="F45" s="1"/>
      <c r="G45" s="28"/>
    </row>
    <row r="46" spans="1:7" ht="14.45" customHeight="1" x14ac:dyDescent="0.2">
      <c r="A46" s="53"/>
      <c r="B46" s="6" t="s">
        <v>37</v>
      </c>
      <c r="C46" s="1"/>
      <c r="D46" s="1"/>
      <c r="E46" s="1"/>
      <c r="F46" s="1"/>
      <c r="G46" s="29">
        <f>SUM(G36:G45)</f>
        <v>292050</v>
      </c>
    </row>
    <row r="47" spans="1:7" ht="16.899999999999999" customHeight="1" thickBot="1" x14ac:dyDescent="0.25">
      <c r="A47" s="53"/>
      <c r="B47" s="1"/>
      <c r="C47" s="1" t="s">
        <v>38</v>
      </c>
      <c r="D47" s="1"/>
      <c r="E47" s="1"/>
      <c r="F47" s="1"/>
      <c r="G47" s="28">
        <v>0</v>
      </c>
    </row>
    <row r="48" spans="1:7" ht="14.45" customHeight="1" x14ac:dyDescent="0.2">
      <c r="A48" s="53"/>
      <c r="B48" s="6" t="s">
        <v>154</v>
      </c>
      <c r="C48" s="1"/>
      <c r="D48" s="1"/>
      <c r="E48" s="1"/>
      <c r="F48" s="1"/>
      <c r="G48" s="29">
        <f t="shared" ref="G48" si="0">SUM(G47)</f>
        <v>0</v>
      </c>
    </row>
    <row r="49" spans="1:9" ht="14.45" customHeight="1" thickBot="1" x14ac:dyDescent="0.25">
      <c r="A49" s="53"/>
      <c r="B49" s="1"/>
      <c r="C49" s="1" t="s">
        <v>157</v>
      </c>
      <c r="D49" s="1"/>
      <c r="E49" s="1"/>
      <c r="F49" s="1"/>
      <c r="G49" s="28">
        <v>0</v>
      </c>
    </row>
    <row r="50" spans="1:9" ht="14.45" customHeight="1" x14ac:dyDescent="0.2">
      <c r="A50" s="53"/>
      <c r="B50" s="6" t="s">
        <v>158</v>
      </c>
      <c r="C50" s="1"/>
      <c r="D50" s="1"/>
      <c r="E50" s="1"/>
      <c r="F50" s="1"/>
      <c r="G50" s="29">
        <f t="shared" ref="G50" si="1">SUM(G49)</f>
        <v>0</v>
      </c>
    </row>
    <row r="51" spans="1:9" ht="14.45" customHeight="1" x14ac:dyDescent="0.25">
      <c r="A51" s="53"/>
      <c r="B51" s="1"/>
      <c r="C51" s="63" t="s">
        <v>187</v>
      </c>
      <c r="D51" s="61"/>
      <c r="E51" s="61"/>
      <c r="F51" s="62"/>
      <c r="G51" s="27">
        <v>0</v>
      </c>
    </row>
    <row r="52" spans="1:9" ht="14.45" customHeight="1" x14ac:dyDescent="0.25">
      <c r="A52" s="53"/>
      <c r="B52" s="60" t="s">
        <v>186</v>
      </c>
      <c r="C52" s="61"/>
      <c r="D52" s="61"/>
      <c r="E52" s="61"/>
      <c r="F52" s="62"/>
      <c r="G52" s="34">
        <f>SUM(G51)</f>
        <v>0</v>
      </c>
    </row>
    <row r="53" spans="1:9" ht="13.9" customHeight="1" outlineLevel="1" x14ac:dyDescent="0.2">
      <c r="A53" s="53"/>
      <c r="B53" s="1"/>
      <c r="C53" s="1" t="s">
        <v>39</v>
      </c>
      <c r="D53" s="1"/>
      <c r="E53" s="1"/>
      <c r="F53" s="1"/>
      <c r="G53" s="27">
        <v>90676.42</v>
      </c>
    </row>
    <row r="54" spans="1:9" ht="13.9" customHeight="1" outlineLevel="1" x14ac:dyDescent="0.2">
      <c r="A54" s="53"/>
      <c r="B54" s="1"/>
      <c r="C54" s="1" t="s">
        <v>197</v>
      </c>
      <c r="D54" s="1"/>
      <c r="E54" s="1"/>
      <c r="F54" s="1"/>
      <c r="G54" s="27">
        <v>0</v>
      </c>
    </row>
    <row r="55" spans="1:9" ht="13.9" customHeight="1" outlineLevel="1" thickBot="1" x14ac:dyDescent="0.25">
      <c r="A55" s="53"/>
      <c r="B55" s="1"/>
      <c r="C55" s="1" t="s">
        <v>40</v>
      </c>
      <c r="D55" s="1"/>
      <c r="E55" s="1"/>
      <c r="F55" s="1"/>
      <c r="G55" s="28">
        <v>0</v>
      </c>
    </row>
    <row r="56" spans="1:9" ht="15.6" customHeight="1" x14ac:dyDescent="0.2">
      <c r="A56" s="53"/>
      <c r="B56" s="6" t="s">
        <v>41</v>
      </c>
      <c r="C56" s="1"/>
      <c r="D56" s="1"/>
      <c r="E56" s="1"/>
      <c r="F56" s="1"/>
      <c r="G56" s="35">
        <f>SUM(G53:G55)</f>
        <v>90676.42</v>
      </c>
    </row>
    <row r="57" spans="1:9" ht="21" customHeight="1" outlineLevel="1" x14ac:dyDescent="0.2">
      <c r="A57" s="53"/>
      <c r="B57" s="1" t="s">
        <v>42</v>
      </c>
      <c r="C57" s="1"/>
      <c r="D57" s="1"/>
      <c r="E57" s="1"/>
      <c r="F57" s="1"/>
      <c r="G57" s="27" t="s">
        <v>185</v>
      </c>
    </row>
    <row r="58" spans="1:9" ht="15" customHeight="1" outlineLevel="1" x14ac:dyDescent="0.25">
      <c r="A58" s="53"/>
      <c r="B58" s="1"/>
      <c r="C58" s="19" t="s">
        <v>168</v>
      </c>
      <c r="D58" s="20"/>
      <c r="E58" s="20"/>
      <c r="F58" s="21"/>
      <c r="G58" s="28">
        <v>0</v>
      </c>
    </row>
    <row r="59" spans="1:9" ht="15" customHeight="1" outlineLevel="1" x14ac:dyDescent="0.2">
      <c r="A59" s="53"/>
      <c r="B59" s="1"/>
      <c r="C59" s="1" t="s">
        <v>164</v>
      </c>
      <c r="D59" s="1"/>
      <c r="E59" s="1"/>
      <c r="F59" s="1"/>
      <c r="G59" s="27">
        <v>88563.69</v>
      </c>
    </row>
    <row r="60" spans="1:9" ht="15" customHeight="1" outlineLevel="1" x14ac:dyDescent="0.2">
      <c r="A60" s="53"/>
      <c r="B60" s="1"/>
      <c r="C60" s="1" t="s">
        <v>167</v>
      </c>
      <c r="D60" s="1"/>
      <c r="E60" s="1"/>
      <c r="F60" s="1"/>
      <c r="G60" s="27">
        <v>62828.82</v>
      </c>
    </row>
    <row r="61" spans="1:9" ht="15" customHeight="1" outlineLevel="1" x14ac:dyDescent="0.25">
      <c r="A61" s="53"/>
      <c r="B61" s="1"/>
      <c r="C61" s="20" t="s">
        <v>165</v>
      </c>
      <c r="D61" s="20"/>
      <c r="E61" s="20"/>
      <c r="F61" s="21"/>
      <c r="G61" s="27">
        <v>19425</v>
      </c>
    </row>
    <row r="62" spans="1:9" ht="15" customHeight="1" outlineLevel="1" x14ac:dyDescent="0.25">
      <c r="A62" s="53"/>
      <c r="B62" s="1"/>
      <c r="C62" s="20" t="s">
        <v>169</v>
      </c>
      <c r="D62" s="20"/>
      <c r="E62" s="20"/>
      <c r="F62" s="21"/>
      <c r="G62" s="27">
        <v>12530</v>
      </c>
    </row>
    <row r="63" spans="1:9" ht="15" customHeight="1" outlineLevel="1" x14ac:dyDescent="0.2">
      <c r="A63" s="53"/>
      <c r="B63" s="1"/>
      <c r="C63" s="19" t="s">
        <v>163</v>
      </c>
      <c r="D63" s="20"/>
      <c r="E63" s="20"/>
      <c r="F63" s="21"/>
      <c r="G63" s="27">
        <v>3900</v>
      </c>
    </row>
    <row r="64" spans="1:9" ht="15" customHeight="1" outlineLevel="1" x14ac:dyDescent="0.25">
      <c r="A64" s="53"/>
      <c r="B64" s="1"/>
      <c r="C64" s="19" t="s">
        <v>166</v>
      </c>
      <c r="D64" s="20"/>
      <c r="E64" s="20"/>
      <c r="F64" s="21"/>
      <c r="G64" s="27">
        <v>3200</v>
      </c>
      <c r="H64" s="3"/>
      <c r="I64" s="3"/>
    </row>
    <row r="65" spans="1:7" ht="15" customHeight="1" outlineLevel="1" x14ac:dyDescent="0.25">
      <c r="A65" s="53"/>
      <c r="B65" s="1"/>
      <c r="C65" s="1" t="s">
        <v>170</v>
      </c>
      <c r="D65" s="1"/>
      <c r="E65" s="1"/>
      <c r="F65" s="1"/>
      <c r="G65" s="27">
        <v>3200</v>
      </c>
    </row>
    <row r="66" spans="1:7" ht="15" customHeight="1" outlineLevel="1" thickBot="1" x14ac:dyDescent="0.25">
      <c r="A66" s="53"/>
      <c r="B66" s="1"/>
      <c r="C66" s="1" t="s">
        <v>43</v>
      </c>
      <c r="D66" s="1"/>
      <c r="E66" s="1"/>
      <c r="F66" s="1"/>
      <c r="G66" s="28"/>
    </row>
    <row r="67" spans="1:7" ht="13.9" customHeight="1" thickBot="1" x14ac:dyDescent="0.25">
      <c r="A67" s="53"/>
      <c r="B67" s="6" t="s">
        <v>44</v>
      </c>
      <c r="C67" s="1"/>
      <c r="D67" s="1"/>
      <c r="E67" s="1"/>
      <c r="F67" s="1"/>
      <c r="G67" s="36">
        <f>SUM(G58:G66)</f>
        <v>193647.51</v>
      </c>
    </row>
    <row r="68" spans="1:7" ht="18" customHeight="1" thickBot="1" x14ac:dyDescent="0.25">
      <c r="A68" s="54"/>
      <c r="B68" s="7"/>
      <c r="C68" s="8"/>
      <c r="D68" s="8"/>
      <c r="E68" s="8"/>
      <c r="F68" s="9" t="s">
        <v>120</v>
      </c>
      <c r="G68" s="37">
        <f>G9+G16+G22+G27+G34+G46+G48+G50+G56+G67</f>
        <v>1249373.93</v>
      </c>
    </row>
    <row r="69" spans="1:7" ht="21.6" customHeight="1" thickTop="1" x14ac:dyDescent="0.25">
      <c r="A69" s="55" t="s">
        <v>109</v>
      </c>
      <c r="B69" s="22"/>
      <c r="C69" s="10"/>
      <c r="D69" s="10"/>
      <c r="E69" s="10"/>
      <c r="F69" s="11"/>
      <c r="G69" s="33"/>
    </row>
    <row r="70" spans="1:7" x14ac:dyDescent="0.2">
      <c r="A70" s="53"/>
      <c r="B70" s="1" t="s">
        <v>45</v>
      </c>
      <c r="C70" s="1"/>
      <c r="D70" s="1"/>
      <c r="E70" s="1"/>
      <c r="F70" s="1"/>
      <c r="G70" s="27"/>
    </row>
    <row r="71" spans="1:7" x14ac:dyDescent="0.2">
      <c r="A71" s="53"/>
      <c r="B71" s="1"/>
      <c r="C71" s="1"/>
      <c r="D71" s="1" t="s">
        <v>177</v>
      </c>
      <c r="E71" s="1"/>
      <c r="F71" s="1"/>
      <c r="G71" s="27"/>
    </row>
    <row r="72" spans="1:7" ht="15" customHeight="1" outlineLevel="3" x14ac:dyDescent="0.2">
      <c r="A72" s="53"/>
      <c r="B72" s="1"/>
      <c r="C72" s="1"/>
      <c r="D72" s="1"/>
      <c r="E72" s="1" t="s">
        <v>178</v>
      </c>
      <c r="F72" s="1"/>
      <c r="G72" s="27">
        <v>7550</v>
      </c>
    </row>
    <row r="73" spans="1:7" ht="15" customHeight="1" outlineLevel="3" x14ac:dyDescent="0.2">
      <c r="A73" s="53"/>
      <c r="B73" s="1"/>
      <c r="C73" s="1"/>
      <c r="D73" s="1"/>
      <c r="E73" s="1" t="s">
        <v>46</v>
      </c>
      <c r="F73" s="1"/>
      <c r="G73" s="27">
        <v>250</v>
      </c>
    </row>
    <row r="74" spans="1:7" ht="15" customHeight="1" outlineLevel="3" x14ac:dyDescent="0.2">
      <c r="A74" s="53"/>
      <c r="B74" s="1"/>
      <c r="C74" s="1"/>
      <c r="D74" s="1"/>
      <c r="E74" s="1" t="s">
        <v>181</v>
      </c>
      <c r="F74" s="1"/>
      <c r="G74" s="27">
        <v>2000</v>
      </c>
    </row>
    <row r="75" spans="1:7" ht="15" customHeight="1" outlineLevel="3" x14ac:dyDescent="0.2">
      <c r="A75" s="53"/>
      <c r="B75" s="1"/>
      <c r="C75" s="1"/>
      <c r="D75" s="1"/>
      <c r="E75" s="1" t="s">
        <v>200</v>
      </c>
      <c r="F75" s="1"/>
      <c r="G75" s="27">
        <v>350</v>
      </c>
    </row>
    <row r="76" spans="1:7" ht="15" customHeight="1" outlineLevel="3" x14ac:dyDescent="0.2">
      <c r="A76" s="53"/>
      <c r="B76" s="1"/>
      <c r="C76" s="1"/>
      <c r="D76" s="1"/>
      <c r="E76" s="1" t="s">
        <v>179</v>
      </c>
      <c r="F76" s="1"/>
      <c r="G76" s="27">
        <v>500</v>
      </c>
    </row>
    <row r="77" spans="1:7" ht="15" customHeight="1" outlineLevel="3" x14ac:dyDescent="0.2">
      <c r="A77" s="53"/>
      <c r="B77" s="1"/>
      <c r="C77" s="1"/>
      <c r="D77" s="1"/>
      <c r="E77" s="1" t="s">
        <v>180</v>
      </c>
      <c r="F77" s="1"/>
      <c r="G77" s="27">
        <v>250</v>
      </c>
    </row>
    <row r="78" spans="1:7" ht="15" customHeight="1" outlineLevel="3" x14ac:dyDescent="0.2">
      <c r="A78" s="53"/>
      <c r="B78" s="1"/>
      <c r="C78" s="1"/>
      <c r="D78" s="1"/>
      <c r="E78" s="1" t="s">
        <v>182</v>
      </c>
      <c r="F78" s="1"/>
      <c r="G78" s="27">
        <v>285</v>
      </c>
    </row>
    <row r="79" spans="1:7" ht="15" customHeight="1" outlineLevel="3" thickBot="1" x14ac:dyDescent="0.25">
      <c r="A79" s="53"/>
      <c r="B79" s="1"/>
      <c r="C79" s="1"/>
      <c r="D79" s="1"/>
      <c r="E79" s="1" t="s">
        <v>47</v>
      </c>
      <c r="F79" s="1"/>
      <c r="G79" s="38">
        <v>1250</v>
      </c>
    </row>
    <row r="80" spans="1:7" outlineLevel="2" x14ac:dyDescent="0.2">
      <c r="A80" s="53"/>
      <c r="B80" s="1"/>
      <c r="C80" s="1"/>
      <c r="D80" s="6" t="s">
        <v>183</v>
      </c>
      <c r="E80" s="1"/>
      <c r="F80" s="1"/>
      <c r="G80" s="33">
        <f>SUM(G72:G79)</f>
        <v>12435</v>
      </c>
    </row>
    <row r="81" spans="1:7" ht="18" customHeight="1" outlineLevel="2" x14ac:dyDescent="0.2">
      <c r="A81" s="53"/>
      <c r="B81" s="1"/>
      <c r="C81" s="1"/>
      <c r="D81" s="1" t="s">
        <v>48</v>
      </c>
      <c r="E81" s="1"/>
      <c r="F81" s="1"/>
      <c r="G81" s="27"/>
    </row>
    <row r="82" spans="1:7" ht="14.45" customHeight="1" outlineLevel="3" x14ac:dyDescent="0.2">
      <c r="A82" s="53"/>
      <c r="B82" s="1"/>
      <c r="C82" s="1"/>
      <c r="D82" s="1"/>
      <c r="E82" s="1" t="s">
        <v>49</v>
      </c>
      <c r="F82" s="1"/>
      <c r="G82" s="27">
        <v>200</v>
      </c>
    </row>
    <row r="83" spans="1:7" ht="14.45" customHeight="1" outlineLevel="3" thickBot="1" x14ac:dyDescent="0.25">
      <c r="A83" s="53"/>
      <c r="B83" s="1"/>
      <c r="C83" s="1"/>
      <c r="D83" s="1"/>
      <c r="E83" s="1" t="s">
        <v>147</v>
      </c>
      <c r="F83" s="1"/>
      <c r="G83" s="28">
        <v>150</v>
      </c>
    </row>
    <row r="84" spans="1:7" outlineLevel="2" x14ac:dyDescent="0.2">
      <c r="A84" s="53"/>
      <c r="B84" s="1"/>
      <c r="C84" s="1"/>
      <c r="D84" s="6" t="s">
        <v>50</v>
      </c>
      <c r="E84" s="1"/>
      <c r="F84" s="1"/>
      <c r="G84" s="35">
        <f>SUM(G82:G83)</f>
        <v>350</v>
      </c>
    </row>
    <row r="85" spans="1:7" ht="18" customHeight="1" outlineLevel="3" x14ac:dyDescent="0.2">
      <c r="A85" s="53"/>
      <c r="B85" s="1"/>
      <c r="C85" s="1"/>
      <c r="D85" s="1" t="s">
        <v>121</v>
      </c>
      <c r="E85" s="1"/>
      <c r="F85" s="1"/>
      <c r="G85" s="27"/>
    </row>
    <row r="86" spans="1:7" outlineLevel="3" x14ac:dyDescent="0.2">
      <c r="A86" s="53"/>
      <c r="B86" s="1"/>
      <c r="C86" s="1"/>
      <c r="D86" s="1"/>
      <c r="E86" s="1" t="s">
        <v>172</v>
      </c>
      <c r="F86" s="1"/>
      <c r="G86" s="27"/>
    </row>
    <row r="87" spans="1:7" ht="15" outlineLevel="3" thickBot="1" x14ac:dyDescent="0.3">
      <c r="A87" s="53"/>
      <c r="B87" s="1"/>
      <c r="C87" s="1"/>
      <c r="D87" s="1"/>
      <c r="E87" s="19" t="s">
        <v>171</v>
      </c>
      <c r="F87" s="21"/>
      <c r="G87" s="39">
        <v>8000</v>
      </c>
    </row>
    <row r="88" spans="1:7" outlineLevel="2" x14ac:dyDescent="0.2">
      <c r="A88" s="53"/>
      <c r="B88" s="1"/>
      <c r="C88" s="1"/>
      <c r="D88" s="6" t="s">
        <v>51</v>
      </c>
      <c r="E88" s="1"/>
      <c r="F88" s="1"/>
      <c r="G88" s="35">
        <f>SUM(G87)</f>
        <v>8000</v>
      </c>
    </row>
    <row r="89" spans="1:7" ht="18" customHeight="1" outlineLevel="2" x14ac:dyDescent="0.2">
      <c r="A89" s="53"/>
      <c r="B89" s="1"/>
      <c r="C89" s="1"/>
      <c r="D89" s="1" t="s">
        <v>52</v>
      </c>
      <c r="E89" s="1"/>
      <c r="F89" s="1"/>
      <c r="G89" s="27"/>
    </row>
    <row r="90" spans="1:7" ht="15" customHeight="1" outlineLevel="3" x14ac:dyDescent="0.2">
      <c r="A90" s="53"/>
      <c r="B90" s="1"/>
      <c r="C90" s="1"/>
      <c r="D90" s="1"/>
      <c r="E90" s="1" t="s">
        <v>53</v>
      </c>
      <c r="F90" s="1"/>
      <c r="G90" s="27">
        <v>5200</v>
      </c>
    </row>
    <row r="91" spans="1:7" ht="15" customHeight="1" outlineLevel="3" x14ac:dyDescent="0.2">
      <c r="A91" s="53"/>
      <c r="B91" s="1"/>
      <c r="C91" s="1"/>
      <c r="D91" s="1"/>
      <c r="E91" s="1" t="s">
        <v>156</v>
      </c>
      <c r="F91" s="1"/>
      <c r="G91" s="27">
        <v>8000</v>
      </c>
    </row>
    <row r="92" spans="1:7" ht="15" customHeight="1" outlineLevel="3" thickBot="1" x14ac:dyDescent="0.25">
      <c r="A92" s="53"/>
      <c r="B92" s="1"/>
      <c r="C92" s="1"/>
      <c r="D92" s="1"/>
      <c r="E92" s="1" t="s">
        <v>54</v>
      </c>
      <c r="F92" s="1"/>
      <c r="G92" s="28">
        <v>500</v>
      </c>
    </row>
    <row r="93" spans="1:7" outlineLevel="2" x14ac:dyDescent="0.2">
      <c r="A93" s="53"/>
      <c r="B93" s="1"/>
      <c r="C93" s="1"/>
      <c r="D93" s="6" t="s">
        <v>55</v>
      </c>
      <c r="E93" s="1"/>
      <c r="F93" s="1"/>
      <c r="G93" s="29">
        <f>SUM(G90:G92)</f>
        <v>13700</v>
      </c>
    </row>
    <row r="94" spans="1:7" ht="15" customHeight="1" outlineLevel="2" x14ac:dyDescent="0.2">
      <c r="A94" s="53"/>
      <c r="B94" s="1"/>
      <c r="C94" s="1"/>
      <c r="D94" s="1" t="s">
        <v>56</v>
      </c>
      <c r="E94" s="1"/>
      <c r="F94" s="1"/>
      <c r="G94" s="33"/>
    </row>
    <row r="95" spans="1:7" ht="15" customHeight="1" outlineLevel="3" x14ac:dyDescent="0.2">
      <c r="A95" s="53"/>
      <c r="B95" s="1"/>
      <c r="C95" s="1"/>
      <c r="D95" s="1"/>
      <c r="E95" s="1" t="s">
        <v>122</v>
      </c>
      <c r="F95" s="1"/>
      <c r="G95" s="27"/>
    </row>
    <row r="96" spans="1:7" ht="15" customHeight="1" outlineLevel="3" thickBot="1" x14ac:dyDescent="0.25">
      <c r="A96" s="53"/>
      <c r="B96" s="1"/>
      <c r="C96" s="1"/>
      <c r="D96" s="1"/>
      <c r="E96" s="5" t="s">
        <v>193</v>
      </c>
      <c r="F96" s="1"/>
      <c r="G96" s="28">
        <v>24000</v>
      </c>
    </row>
    <row r="97" spans="1:7" ht="15" customHeight="1" outlineLevel="2" x14ac:dyDescent="0.2">
      <c r="A97" s="53"/>
      <c r="B97" s="1"/>
      <c r="C97" s="1"/>
      <c r="D97" s="6" t="s">
        <v>115</v>
      </c>
      <c r="E97" s="1"/>
      <c r="F97" s="1"/>
      <c r="G97" s="29">
        <f>SUM(G95:G96)</f>
        <v>24000</v>
      </c>
    </row>
    <row r="98" spans="1:7" ht="18" customHeight="1" outlineLevel="2" x14ac:dyDescent="0.2">
      <c r="A98" s="53"/>
      <c r="B98" s="1"/>
      <c r="C98" s="1"/>
      <c r="D98" s="1" t="s">
        <v>57</v>
      </c>
      <c r="E98" s="1"/>
      <c r="F98" s="6"/>
      <c r="G98" s="27"/>
    </row>
    <row r="99" spans="1:7" ht="15.6" customHeight="1" outlineLevel="2" x14ac:dyDescent="0.2">
      <c r="A99" s="53"/>
      <c r="B99" s="1"/>
      <c r="C99" s="1"/>
      <c r="D99" s="1"/>
      <c r="E99" s="1" t="s">
        <v>58</v>
      </c>
      <c r="F99" s="1"/>
      <c r="G99" s="12"/>
    </row>
    <row r="100" spans="1:7" ht="15.6" customHeight="1" outlineLevel="3" x14ac:dyDescent="0.25">
      <c r="A100" s="53"/>
      <c r="B100" s="1"/>
      <c r="C100" s="1"/>
      <c r="D100" s="1"/>
      <c r="E100" s="1"/>
      <c r="F100" s="1" t="s">
        <v>174</v>
      </c>
      <c r="G100" s="27">
        <v>1000</v>
      </c>
    </row>
    <row r="101" spans="1:7" outlineLevel="3" x14ac:dyDescent="0.2">
      <c r="A101" s="53"/>
      <c r="B101" s="1"/>
      <c r="C101" s="1"/>
      <c r="D101" s="1"/>
      <c r="E101" s="1"/>
      <c r="F101" s="1" t="s">
        <v>173</v>
      </c>
      <c r="G101" s="27">
        <v>3700</v>
      </c>
    </row>
    <row r="102" spans="1:7" outlineLevel="3" x14ac:dyDescent="0.2">
      <c r="A102" s="53"/>
      <c r="B102" s="1"/>
      <c r="C102" s="1"/>
      <c r="D102" s="1"/>
      <c r="E102" s="1"/>
      <c r="F102" s="1" t="s">
        <v>175</v>
      </c>
      <c r="G102" s="27">
        <v>6000</v>
      </c>
    </row>
    <row r="103" spans="1:7" outlineLevel="3" x14ac:dyDescent="0.2">
      <c r="A103" s="53"/>
      <c r="B103" s="1"/>
      <c r="C103" s="1"/>
      <c r="D103" s="1"/>
      <c r="E103" s="1" t="s">
        <v>143</v>
      </c>
      <c r="F103" s="1"/>
      <c r="G103" s="27">
        <v>1696</v>
      </c>
    </row>
    <row r="104" spans="1:7" ht="14.45" customHeight="1" outlineLevel="3" thickBot="1" x14ac:dyDescent="0.25">
      <c r="A104" s="53"/>
      <c r="B104" s="1"/>
      <c r="C104" s="1"/>
      <c r="D104" s="1"/>
      <c r="E104" s="1" t="s">
        <v>150</v>
      </c>
      <c r="F104" s="1"/>
      <c r="G104" s="28">
        <v>300</v>
      </c>
    </row>
    <row r="105" spans="1:7" outlineLevel="2" x14ac:dyDescent="0.2">
      <c r="A105" s="53"/>
      <c r="B105" s="1"/>
      <c r="C105" s="1"/>
      <c r="D105" s="6" t="s">
        <v>59</v>
      </c>
      <c r="E105" s="1"/>
      <c r="F105" s="1"/>
      <c r="G105" s="40">
        <f>SUM(G100:G104)</f>
        <v>12696</v>
      </c>
    </row>
    <row r="106" spans="1:7" ht="18" customHeight="1" outlineLevel="2" x14ac:dyDescent="0.2">
      <c r="A106" s="53"/>
      <c r="B106" s="1"/>
      <c r="C106" s="6" t="s">
        <v>191</v>
      </c>
      <c r="D106" s="1"/>
      <c r="E106" s="1"/>
      <c r="F106" s="1"/>
      <c r="G106" s="27"/>
    </row>
    <row r="107" spans="1:7" ht="14.45" customHeight="1" outlineLevel="3" x14ac:dyDescent="0.2">
      <c r="A107" s="53"/>
      <c r="B107" s="1"/>
      <c r="C107" s="1"/>
      <c r="D107" s="1"/>
      <c r="E107" s="1" t="s">
        <v>159</v>
      </c>
      <c r="F107" s="1"/>
      <c r="G107" s="27">
        <v>11232</v>
      </c>
    </row>
    <row r="108" spans="1:7" outlineLevel="3" x14ac:dyDescent="0.2">
      <c r="A108" s="53"/>
      <c r="B108" s="1"/>
      <c r="C108" s="1"/>
      <c r="D108" s="1"/>
      <c r="E108" s="1" t="s">
        <v>123</v>
      </c>
      <c r="F108" s="1"/>
      <c r="G108" s="27">
        <v>20353</v>
      </c>
    </row>
    <row r="109" spans="1:7" outlineLevel="3" x14ac:dyDescent="0.2">
      <c r="A109" s="53"/>
      <c r="B109" s="1"/>
      <c r="C109" s="1"/>
      <c r="D109" s="1"/>
      <c r="E109" s="1" t="s">
        <v>124</v>
      </c>
      <c r="F109" s="1"/>
      <c r="G109" s="27">
        <v>11232</v>
      </c>
    </row>
    <row r="110" spans="1:7" ht="14.25" outlineLevel="3" thickBot="1" x14ac:dyDescent="0.25">
      <c r="A110" s="53"/>
      <c r="B110" s="1"/>
      <c r="C110" s="1"/>
      <c r="D110" s="1"/>
      <c r="E110" s="1" t="s">
        <v>125</v>
      </c>
      <c r="F110" s="1"/>
      <c r="G110" s="38">
        <v>26861.45</v>
      </c>
    </row>
    <row r="111" spans="1:7" outlineLevel="2" x14ac:dyDescent="0.2">
      <c r="A111" s="53"/>
      <c r="B111" s="1"/>
      <c r="C111" s="1"/>
      <c r="D111" s="6" t="s">
        <v>192</v>
      </c>
      <c r="E111" s="6"/>
      <c r="F111" s="6"/>
      <c r="G111" s="33">
        <f>SUM(G107:G110)</f>
        <v>69678.45</v>
      </c>
    </row>
    <row r="112" spans="1:7" ht="25.9" customHeight="1" outlineLevel="2" thickBot="1" x14ac:dyDescent="0.25">
      <c r="A112" s="53"/>
      <c r="B112" s="1"/>
      <c r="C112" s="1"/>
      <c r="D112" s="1" t="s">
        <v>60</v>
      </c>
      <c r="E112" s="1"/>
      <c r="F112" s="1"/>
      <c r="G112" s="28">
        <v>40000</v>
      </c>
    </row>
    <row r="113" spans="1:7" outlineLevel="2" x14ac:dyDescent="0.2">
      <c r="A113" s="53"/>
      <c r="B113" s="1"/>
      <c r="C113" s="1"/>
      <c r="D113" s="6" t="s">
        <v>61</v>
      </c>
      <c r="E113" s="1"/>
      <c r="F113" s="1"/>
      <c r="G113" s="35">
        <f>SUM(G112)</f>
        <v>40000</v>
      </c>
    </row>
    <row r="114" spans="1:7" ht="23.45" customHeight="1" outlineLevel="3" x14ac:dyDescent="0.2">
      <c r="A114" s="53"/>
      <c r="B114" s="1"/>
      <c r="C114" s="1"/>
      <c r="D114" s="1" t="s">
        <v>114</v>
      </c>
      <c r="E114" s="1"/>
      <c r="F114" s="1"/>
      <c r="G114" s="27"/>
    </row>
    <row r="115" spans="1:7" ht="13.9" customHeight="1" outlineLevel="3" x14ac:dyDescent="0.2">
      <c r="A115" s="53"/>
      <c r="B115" s="1"/>
      <c r="C115" s="1"/>
      <c r="D115" s="1"/>
      <c r="E115" s="1" t="s">
        <v>62</v>
      </c>
      <c r="F115" s="1"/>
      <c r="G115" s="27">
        <v>500</v>
      </c>
    </row>
    <row r="116" spans="1:7" outlineLevel="3" x14ac:dyDescent="0.2">
      <c r="A116" s="53"/>
      <c r="B116" s="1"/>
      <c r="C116" s="1"/>
      <c r="D116" s="1"/>
      <c r="E116" s="1" t="s">
        <v>63</v>
      </c>
      <c r="F116" s="1"/>
      <c r="G116" s="27">
        <v>28000</v>
      </c>
    </row>
    <row r="117" spans="1:7" outlineLevel="3" x14ac:dyDescent="0.2">
      <c r="A117" s="53"/>
      <c r="B117" s="1"/>
      <c r="C117" s="1"/>
      <c r="D117" s="1"/>
      <c r="E117" s="1" t="s">
        <v>64</v>
      </c>
      <c r="F117" s="1"/>
      <c r="G117" s="27">
        <v>4200</v>
      </c>
    </row>
    <row r="118" spans="1:7" outlineLevel="3" x14ac:dyDescent="0.2">
      <c r="A118" s="53"/>
      <c r="B118" s="1"/>
      <c r="C118" s="1"/>
      <c r="D118" s="1"/>
      <c r="E118" s="1" t="s">
        <v>65</v>
      </c>
      <c r="F118" s="1"/>
      <c r="G118" s="27">
        <v>1250</v>
      </c>
    </row>
    <row r="119" spans="1:7" outlineLevel="3" x14ac:dyDescent="0.2">
      <c r="A119" s="53"/>
      <c r="B119" s="1"/>
      <c r="C119" s="1"/>
      <c r="D119" s="1"/>
      <c r="E119" s="1" t="s">
        <v>66</v>
      </c>
      <c r="F119" s="1"/>
      <c r="G119" s="27">
        <v>2000</v>
      </c>
    </row>
    <row r="120" spans="1:7" outlineLevel="3" x14ac:dyDescent="0.2">
      <c r="A120" s="53"/>
      <c r="B120" s="1"/>
      <c r="C120" s="1"/>
      <c r="D120" s="1"/>
      <c r="E120" s="1" t="s">
        <v>67</v>
      </c>
      <c r="F120" s="1"/>
      <c r="G120" s="27">
        <v>0</v>
      </c>
    </row>
    <row r="121" spans="1:7" outlineLevel="3" x14ac:dyDescent="0.2">
      <c r="A121" s="53"/>
      <c r="B121" s="1"/>
      <c r="C121" s="1"/>
      <c r="D121" s="1"/>
      <c r="E121" s="1" t="s">
        <v>202</v>
      </c>
      <c r="F121" s="1"/>
      <c r="G121" s="27">
        <v>2600</v>
      </c>
    </row>
    <row r="122" spans="1:7" ht="14.25" outlineLevel="3" thickBot="1" x14ac:dyDescent="0.25">
      <c r="A122" s="53"/>
      <c r="B122" s="1"/>
      <c r="C122" s="1"/>
      <c r="D122" s="1"/>
      <c r="E122" s="1" t="s">
        <v>68</v>
      </c>
      <c r="F122" s="1"/>
      <c r="G122" s="27">
        <v>0</v>
      </c>
    </row>
    <row r="123" spans="1:7" ht="14.25" outlineLevel="2" thickBot="1" x14ac:dyDescent="0.25">
      <c r="A123" s="53"/>
      <c r="B123" s="1"/>
      <c r="C123" s="1"/>
      <c r="D123" s="6" t="s">
        <v>69</v>
      </c>
      <c r="E123" s="1"/>
      <c r="F123" s="1"/>
      <c r="G123" s="41">
        <f>SUM(G115:G122)</f>
        <v>38550</v>
      </c>
    </row>
    <row r="124" spans="1:7" ht="18" customHeight="1" outlineLevel="1" thickBot="1" x14ac:dyDescent="0.25">
      <c r="A124" s="53"/>
      <c r="B124" s="6" t="s">
        <v>148</v>
      </c>
      <c r="C124" s="1"/>
      <c r="D124" s="1"/>
      <c r="E124" s="1"/>
      <c r="F124" s="1"/>
      <c r="G124" s="42">
        <f>G80+G84+G88+G93+G97+G105+G111+G113+G123</f>
        <v>219409.45</v>
      </c>
    </row>
    <row r="125" spans="1:7" ht="18.600000000000001" customHeight="1" outlineLevel="1" thickTop="1" x14ac:dyDescent="0.2">
      <c r="A125" s="53"/>
      <c r="C125" s="1" t="s">
        <v>70</v>
      </c>
      <c r="D125" s="1"/>
      <c r="E125" s="1"/>
      <c r="F125" s="1"/>
      <c r="G125" s="33"/>
    </row>
    <row r="126" spans="1:7" ht="13.15" customHeight="1" outlineLevel="3" x14ac:dyDescent="0.2">
      <c r="A126" s="53"/>
      <c r="B126" s="1"/>
      <c r="C126" s="1"/>
      <c r="D126" s="1" t="s">
        <v>71</v>
      </c>
      <c r="E126" s="1"/>
      <c r="F126" s="1"/>
      <c r="G126" s="27">
        <v>353011.93</v>
      </c>
    </row>
    <row r="127" spans="1:7" ht="13.15" customHeight="1" outlineLevel="3" x14ac:dyDescent="0.2">
      <c r="A127" s="53"/>
      <c r="B127" s="1"/>
      <c r="C127" s="1"/>
      <c r="D127" s="1" t="s">
        <v>72</v>
      </c>
      <c r="E127" s="1"/>
      <c r="F127" s="1"/>
      <c r="G127" s="27">
        <v>2000</v>
      </c>
    </row>
    <row r="128" spans="1:7" ht="13.15" customHeight="1" outlineLevel="3" x14ac:dyDescent="0.2">
      <c r="A128" s="53"/>
      <c r="B128" s="1"/>
      <c r="C128" s="1"/>
      <c r="D128" s="1" t="s">
        <v>73</v>
      </c>
      <c r="E128" s="1"/>
      <c r="F128" s="1"/>
      <c r="G128" s="27">
        <v>9000</v>
      </c>
    </row>
    <row r="129" spans="1:7" ht="13.15" customHeight="1" outlineLevel="3" x14ac:dyDescent="0.2">
      <c r="A129" s="53"/>
      <c r="B129" s="1"/>
      <c r="C129" s="1"/>
      <c r="D129" s="1" t="s">
        <v>74</v>
      </c>
      <c r="E129" s="1"/>
      <c r="F129" s="1"/>
      <c r="G129" s="27">
        <v>15000</v>
      </c>
    </row>
    <row r="130" spans="1:7" ht="13.15" customHeight="1" outlineLevel="3" x14ac:dyDescent="0.2">
      <c r="A130" s="53"/>
      <c r="B130" s="1"/>
      <c r="C130" s="1"/>
      <c r="D130" s="1" t="s">
        <v>75</v>
      </c>
      <c r="E130" s="1"/>
      <c r="F130" s="1"/>
      <c r="G130" s="27">
        <v>5000</v>
      </c>
    </row>
    <row r="131" spans="1:7" ht="13.15" customHeight="1" outlineLevel="3" x14ac:dyDescent="0.2">
      <c r="A131" s="53"/>
      <c r="B131" s="1"/>
      <c r="C131" s="1"/>
      <c r="D131" s="1" t="s">
        <v>195</v>
      </c>
      <c r="E131" s="1"/>
      <c r="F131" s="1"/>
      <c r="G131" s="27">
        <v>5050</v>
      </c>
    </row>
    <row r="132" spans="1:7" ht="13.15" customHeight="1" outlineLevel="3" x14ac:dyDescent="0.2">
      <c r="A132" s="53"/>
      <c r="B132" s="1"/>
      <c r="C132" s="1"/>
      <c r="D132" s="1" t="s">
        <v>199</v>
      </c>
      <c r="E132" s="1"/>
      <c r="F132" s="1"/>
      <c r="G132" s="27">
        <v>2500</v>
      </c>
    </row>
    <row r="133" spans="1:7" ht="13.15" customHeight="1" outlineLevel="3" thickBot="1" x14ac:dyDescent="0.25">
      <c r="A133" s="53"/>
      <c r="B133" s="1"/>
      <c r="C133" s="1"/>
      <c r="D133" s="1" t="s">
        <v>76</v>
      </c>
      <c r="E133" s="1"/>
      <c r="F133" s="1"/>
      <c r="G133" s="27">
        <v>1500</v>
      </c>
    </row>
    <row r="134" spans="1:7" s="13" customFormat="1" ht="17.45" customHeight="1" outlineLevel="2" x14ac:dyDescent="0.2">
      <c r="A134" s="56"/>
      <c r="B134" s="1"/>
      <c r="C134" s="6" t="s">
        <v>77</v>
      </c>
      <c r="D134" s="6"/>
      <c r="E134" s="6"/>
      <c r="F134" s="6"/>
      <c r="G134" s="35">
        <f>SUM(G126:G133)</f>
        <v>393061.93</v>
      </c>
    </row>
    <row r="135" spans="1:7" s="13" customFormat="1" ht="17.45" customHeight="1" outlineLevel="2" x14ac:dyDescent="0.2">
      <c r="A135" s="56"/>
      <c r="B135" s="6"/>
      <c r="C135" s="14" t="s">
        <v>131</v>
      </c>
      <c r="D135" s="14"/>
      <c r="E135" s="14"/>
      <c r="F135" s="14"/>
      <c r="G135" s="43"/>
    </row>
    <row r="136" spans="1:7" ht="14.45" customHeight="1" outlineLevel="2" thickBot="1" x14ac:dyDescent="0.25">
      <c r="A136" s="53"/>
      <c r="B136" s="6"/>
      <c r="C136" s="14"/>
      <c r="D136" s="14" t="s">
        <v>133</v>
      </c>
      <c r="E136" s="14"/>
      <c r="F136" s="14"/>
      <c r="G136" s="38">
        <v>281658</v>
      </c>
    </row>
    <row r="137" spans="1:7" ht="14.45" customHeight="1" outlineLevel="2" x14ac:dyDescent="0.2">
      <c r="A137" s="53"/>
      <c r="B137" s="1"/>
      <c r="C137" s="15" t="s">
        <v>132</v>
      </c>
      <c r="D137" s="16"/>
      <c r="E137" s="16"/>
      <c r="F137" s="16"/>
      <c r="G137" s="29">
        <f>SUM(G136)</f>
        <v>281658</v>
      </c>
    </row>
    <row r="138" spans="1:7" ht="18" customHeight="1" outlineLevel="3" x14ac:dyDescent="0.2">
      <c r="A138" s="53"/>
      <c r="B138" s="1"/>
      <c r="C138" s="1" t="s">
        <v>129</v>
      </c>
      <c r="D138" s="1"/>
      <c r="E138" s="1"/>
      <c r="F138" s="1"/>
      <c r="G138" s="27"/>
    </row>
    <row r="139" spans="1:7" outlineLevel="3" x14ac:dyDescent="0.2">
      <c r="A139" s="53"/>
      <c r="B139" s="1"/>
      <c r="C139" s="1"/>
      <c r="D139" s="1" t="s">
        <v>126</v>
      </c>
      <c r="E139" s="1"/>
      <c r="F139" s="1"/>
      <c r="G139" s="27">
        <v>3744</v>
      </c>
    </row>
    <row r="140" spans="1:7" outlineLevel="3" x14ac:dyDescent="0.2">
      <c r="A140" s="53"/>
      <c r="B140" s="1"/>
      <c r="C140" s="1"/>
      <c r="D140" s="1" t="s">
        <v>127</v>
      </c>
      <c r="E140" s="1"/>
      <c r="F140" s="1"/>
      <c r="G140" s="27">
        <v>10176.5</v>
      </c>
    </row>
    <row r="141" spans="1:7" outlineLevel="3" x14ac:dyDescent="0.2">
      <c r="A141" s="53"/>
      <c r="B141" s="1"/>
      <c r="C141" s="1"/>
      <c r="D141" s="1" t="s">
        <v>128</v>
      </c>
      <c r="E141" s="1"/>
      <c r="F141" s="1"/>
      <c r="G141" s="27">
        <v>3744</v>
      </c>
    </row>
    <row r="142" spans="1:7" ht="14.25" outlineLevel="3" thickBot="1" x14ac:dyDescent="0.25">
      <c r="A142" s="53"/>
      <c r="B142" s="1"/>
      <c r="C142" s="1"/>
      <c r="D142" s="1" t="s">
        <v>137</v>
      </c>
      <c r="E142" s="1"/>
      <c r="F142" s="1"/>
      <c r="G142" s="28">
        <v>64605.53</v>
      </c>
    </row>
    <row r="143" spans="1:7" outlineLevel="2" x14ac:dyDescent="0.2">
      <c r="A143" s="53"/>
      <c r="B143" s="1"/>
      <c r="C143" s="6" t="s">
        <v>130</v>
      </c>
      <c r="D143" s="1"/>
      <c r="E143" s="1"/>
      <c r="F143" s="1"/>
      <c r="G143" s="29">
        <f>SUM(G139:G142)</f>
        <v>82270.03</v>
      </c>
    </row>
    <row r="144" spans="1:7" ht="17.45" customHeight="1" outlineLevel="2" x14ac:dyDescent="0.2">
      <c r="A144" s="53"/>
      <c r="B144" s="1"/>
      <c r="C144" s="1" t="s">
        <v>78</v>
      </c>
      <c r="D144" s="1"/>
      <c r="E144" s="1"/>
      <c r="F144" s="1"/>
      <c r="G144" s="27"/>
    </row>
    <row r="145" spans="1:7" outlineLevel="3" x14ac:dyDescent="0.2">
      <c r="A145" s="53"/>
      <c r="B145" s="1"/>
      <c r="C145" s="1"/>
      <c r="D145" s="1" t="s">
        <v>184</v>
      </c>
      <c r="E145" s="1"/>
      <c r="F145" s="1"/>
      <c r="G145" s="27">
        <v>2000</v>
      </c>
    </row>
    <row r="146" spans="1:7" outlineLevel="3" x14ac:dyDescent="0.2">
      <c r="A146" s="53"/>
      <c r="B146" s="1"/>
      <c r="C146" s="1"/>
      <c r="D146" s="1" t="s">
        <v>111</v>
      </c>
      <c r="E146" s="1"/>
      <c r="F146" s="1"/>
      <c r="G146" s="27">
        <v>400</v>
      </c>
    </row>
    <row r="147" spans="1:7" outlineLevel="3" x14ac:dyDescent="0.2">
      <c r="A147" s="53"/>
      <c r="B147" s="1"/>
      <c r="C147" s="1"/>
      <c r="D147" s="1" t="s">
        <v>110</v>
      </c>
      <c r="E147" s="1"/>
      <c r="F147" s="1"/>
      <c r="G147" s="27">
        <v>400</v>
      </c>
    </row>
    <row r="148" spans="1:7" outlineLevel="3" x14ac:dyDescent="0.2">
      <c r="A148" s="53"/>
      <c r="B148" s="1"/>
      <c r="C148" s="1"/>
      <c r="D148" s="1" t="s">
        <v>201</v>
      </c>
      <c r="E148" s="1"/>
      <c r="F148" s="1"/>
      <c r="G148" s="27">
        <v>500</v>
      </c>
    </row>
    <row r="149" spans="1:7" ht="15.6" customHeight="1" outlineLevel="3" x14ac:dyDescent="0.2">
      <c r="A149" s="53"/>
      <c r="B149" s="1"/>
      <c r="C149" s="1"/>
      <c r="D149" s="1" t="s">
        <v>79</v>
      </c>
      <c r="E149" s="1"/>
      <c r="F149" s="1"/>
      <c r="G149" s="27">
        <v>50000</v>
      </c>
    </row>
    <row r="150" spans="1:7" outlineLevel="3" x14ac:dyDescent="0.2">
      <c r="A150" s="53"/>
      <c r="B150" s="1"/>
      <c r="C150" s="1"/>
      <c r="D150" s="1" t="s">
        <v>144</v>
      </c>
      <c r="E150" s="1"/>
      <c r="F150" s="1"/>
      <c r="G150" s="27">
        <v>0</v>
      </c>
    </row>
    <row r="151" spans="1:7" outlineLevel="3" x14ac:dyDescent="0.2">
      <c r="A151" s="53"/>
      <c r="B151" s="1"/>
      <c r="C151" s="1"/>
      <c r="D151" s="1" t="s">
        <v>80</v>
      </c>
      <c r="E151" s="1"/>
      <c r="F151" s="1"/>
      <c r="G151" s="27">
        <v>3000</v>
      </c>
    </row>
    <row r="152" spans="1:7" outlineLevel="3" x14ac:dyDescent="0.2">
      <c r="A152" s="53"/>
      <c r="B152" s="1"/>
      <c r="C152" s="1"/>
      <c r="D152" s="1" t="s">
        <v>81</v>
      </c>
      <c r="E152" s="1"/>
      <c r="F152" s="1"/>
      <c r="G152" s="27">
        <v>500</v>
      </c>
    </row>
    <row r="153" spans="1:7" outlineLevel="3" x14ac:dyDescent="0.2">
      <c r="A153" s="53"/>
      <c r="B153" s="1"/>
      <c r="C153" s="1"/>
      <c r="D153" s="1" t="s">
        <v>82</v>
      </c>
      <c r="E153" s="1"/>
      <c r="F153" s="1"/>
      <c r="G153" s="27">
        <v>500</v>
      </c>
    </row>
    <row r="154" spans="1:7" outlineLevel="3" x14ac:dyDescent="0.2">
      <c r="A154" s="53"/>
      <c r="B154" s="1"/>
      <c r="C154" s="1"/>
      <c r="D154" s="1" t="s">
        <v>83</v>
      </c>
      <c r="E154" s="1"/>
      <c r="F154" s="1"/>
      <c r="G154" s="27">
        <v>200</v>
      </c>
    </row>
    <row r="155" spans="1:7" outlineLevel="3" x14ac:dyDescent="0.2">
      <c r="A155" s="53"/>
      <c r="B155" s="1"/>
      <c r="C155" s="1"/>
      <c r="D155" s="1" t="s">
        <v>118</v>
      </c>
      <c r="E155" s="1"/>
      <c r="F155" s="1"/>
      <c r="G155" s="27">
        <v>0</v>
      </c>
    </row>
    <row r="156" spans="1:7" outlineLevel="3" x14ac:dyDescent="0.2">
      <c r="A156" s="53"/>
      <c r="B156" s="1"/>
      <c r="C156" s="1"/>
      <c r="D156" s="1" t="s">
        <v>84</v>
      </c>
      <c r="E156" s="1"/>
      <c r="F156" s="1"/>
      <c r="G156" s="27">
        <v>1000</v>
      </c>
    </row>
    <row r="157" spans="1:7" outlineLevel="3" x14ac:dyDescent="0.2">
      <c r="A157" s="53"/>
      <c r="B157" s="1"/>
      <c r="C157" s="1"/>
      <c r="D157" s="1" t="s">
        <v>85</v>
      </c>
      <c r="E157" s="1"/>
      <c r="F157" s="1"/>
      <c r="G157" s="27">
        <v>9000</v>
      </c>
    </row>
    <row r="158" spans="1:7" ht="14.25" outlineLevel="3" thickBot="1" x14ac:dyDescent="0.25">
      <c r="A158" s="53"/>
      <c r="B158" s="1"/>
      <c r="C158" s="1"/>
      <c r="D158" s="1" t="s">
        <v>86</v>
      </c>
      <c r="E158" s="1"/>
      <c r="F158" s="1"/>
      <c r="G158" s="38">
        <v>2000</v>
      </c>
    </row>
    <row r="159" spans="1:7" outlineLevel="2" x14ac:dyDescent="0.2">
      <c r="A159" s="53"/>
      <c r="B159" s="1"/>
      <c r="C159" s="6" t="s">
        <v>87</v>
      </c>
      <c r="D159" s="1"/>
      <c r="E159" s="1"/>
      <c r="F159" s="1"/>
      <c r="G159" s="44">
        <f>SUM(G145:G158)</f>
        <v>69500</v>
      </c>
    </row>
    <row r="160" spans="1:7" ht="18" customHeight="1" outlineLevel="3" x14ac:dyDescent="0.2">
      <c r="A160" s="53"/>
      <c r="B160" s="1"/>
      <c r="C160" s="1" t="s">
        <v>139</v>
      </c>
      <c r="D160" s="1"/>
      <c r="E160" s="1"/>
      <c r="F160" s="6"/>
      <c r="G160" s="27"/>
    </row>
    <row r="161" spans="1:7" outlineLevel="3" x14ac:dyDescent="0.2">
      <c r="A161" s="53"/>
      <c r="B161" s="1"/>
      <c r="C161" s="1"/>
      <c r="D161" s="1" t="s">
        <v>134</v>
      </c>
      <c r="E161" s="1"/>
      <c r="F161" s="1"/>
      <c r="G161" s="27">
        <v>3744</v>
      </c>
    </row>
    <row r="162" spans="1:7" outlineLevel="3" x14ac:dyDescent="0.2">
      <c r="A162" s="53"/>
      <c r="B162" s="1"/>
      <c r="C162" s="1"/>
      <c r="D162" s="1" t="s">
        <v>135</v>
      </c>
      <c r="E162" s="1"/>
      <c r="F162" s="1"/>
      <c r="G162" s="27">
        <v>10176.5</v>
      </c>
    </row>
    <row r="163" spans="1:7" outlineLevel="3" x14ac:dyDescent="0.2">
      <c r="A163" s="53"/>
      <c r="B163" s="1"/>
      <c r="C163" s="1"/>
      <c r="D163" s="1" t="s">
        <v>136</v>
      </c>
      <c r="E163" s="1"/>
      <c r="F163" s="1"/>
      <c r="G163" s="27">
        <v>3744</v>
      </c>
    </row>
    <row r="164" spans="1:7" ht="14.25" outlineLevel="3" thickBot="1" x14ac:dyDescent="0.25">
      <c r="A164" s="53"/>
      <c r="B164" s="1"/>
      <c r="C164" s="1"/>
      <c r="D164" s="1" t="s">
        <v>138</v>
      </c>
      <c r="E164" s="1"/>
      <c r="F164" s="1"/>
      <c r="G164" s="28">
        <v>40699.480000000003</v>
      </c>
    </row>
    <row r="165" spans="1:7" outlineLevel="2" x14ac:dyDescent="0.2">
      <c r="A165" s="53"/>
      <c r="B165" s="1"/>
      <c r="C165" s="6" t="s">
        <v>140</v>
      </c>
      <c r="D165" s="1"/>
      <c r="E165" s="1"/>
      <c r="F165" s="1"/>
      <c r="G165" s="29">
        <f>SUM(G161:G164)</f>
        <v>58363.98</v>
      </c>
    </row>
    <row r="166" spans="1:7" ht="18" customHeight="1" outlineLevel="2" x14ac:dyDescent="0.2">
      <c r="A166" s="53"/>
      <c r="B166" s="1"/>
      <c r="C166" s="1" t="s">
        <v>88</v>
      </c>
      <c r="D166" s="1"/>
      <c r="E166" s="1"/>
      <c r="F166" s="1"/>
      <c r="G166" s="27"/>
    </row>
    <row r="167" spans="1:7" ht="14.45" customHeight="1" outlineLevel="3" x14ac:dyDescent="0.2">
      <c r="A167" s="53"/>
      <c r="B167" s="1"/>
      <c r="C167" s="1"/>
      <c r="D167" s="1" t="s">
        <v>113</v>
      </c>
      <c r="E167" s="1"/>
      <c r="F167" s="1"/>
      <c r="G167" s="27">
        <v>1000</v>
      </c>
    </row>
    <row r="168" spans="1:7" ht="14.45" customHeight="1" outlineLevel="3" x14ac:dyDescent="0.2">
      <c r="A168" s="53"/>
      <c r="B168" s="1"/>
      <c r="C168" s="1"/>
      <c r="D168" s="1" t="s">
        <v>89</v>
      </c>
      <c r="E168" s="1"/>
      <c r="F168" s="1"/>
      <c r="G168" s="27">
        <v>9750</v>
      </c>
    </row>
    <row r="169" spans="1:7" outlineLevel="3" x14ac:dyDescent="0.2">
      <c r="A169" s="53"/>
      <c r="B169" s="1"/>
      <c r="C169" s="1"/>
      <c r="D169" s="1" t="s">
        <v>112</v>
      </c>
      <c r="E169" s="1"/>
      <c r="F169" s="1"/>
      <c r="G169" s="27">
        <v>15000</v>
      </c>
    </row>
    <row r="170" spans="1:7" outlineLevel="3" x14ac:dyDescent="0.2">
      <c r="A170" s="53"/>
      <c r="B170" s="1"/>
      <c r="C170" s="1"/>
      <c r="D170" s="1" t="s">
        <v>141</v>
      </c>
      <c r="E170" s="1"/>
      <c r="F170" s="1"/>
      <c r="G170" s="27">
        <v>0</v>
      </c>
    </row>
    <row r="171" spans="1:7" ht="14.45" customHeight="1" outlineLevel="3" x14ac:dyDescent="0.2">
      <c r="A171" s="53"/>
      <c r="B171" s="1"/>
      <c r="C171" s="1"/>
      <c r="D171" s="1" t="s">
        <v>142</v>
      </c>
      <c r="E171" s="1"/>
      <c r="F171" s="1"/>
      <c r="G171" s="27">
        <v>1000</v>
      </c>
    </row>
    <row r="172" spans="1:7" ht="14.45" customHeight="1" outlineLevel="3" x14ac:dyDescent="0.2">
      <c r="A172" s="53"/>
      <c r="B172" s="1"/>
      <c r="C172" s="1"/>
      <c r="D172" s="1" t="s">
        <v>196</v>
      </c>
      <c r="E172" s="1"/>
      <c r="F172" s="1"/>
      <c r="G172" s="27">
        <v>250</v>
      </c>
    </row>
    <row r="173" spans="1:7" ht="14.25" outlineLevel="3" thickBot="1" x14ac:dyDescent="0.25">
      <c r="A173" s="53"/>
      <c r="B173" s="1"/>
      <c r="C173" s="1"/>
      <c r="D173" s="1" t="s">
        <v>145</v>
      </c>
      <c r="E173" s="1"/>
      <c r="F173" s="1"/>
      <c r="G173" s="38">
        <v>400</v>
      </c>
    </row>
    <row r="174" spans="1:7" ht="14.25" outlineLevel="2" thickBot="1" x14ac:dyDescent="0.25">
      <c r="A174" s="53"/>
      <c r="B174" s="1"/>
      <c r="C174" s="6" t="s">
        <v>90</v>
      </c>
      <c r="D174" s="1"/>
      <c r="E174" s="1"/>
      <c r="F174" s="1"/>
      <c r="G174" s="45">
        <f>SUM(G167:G173)</f>
        <v>27400</v>
      </c>
    </row>
    <row r="175" spans="1:7" ht="21" customHeight="1" outlineLevel="1" thickBot="1" x14ac:dyDescent="0.25">
      <c r="A175" s="53"/>
      <c r="B175" s="6" t="s">
        <v>149</v>
      </c>
      <c r="C175" s="1"/>
      <c r="D175" s="1"/>
      <c r="E175" s="1"/>
      <c r="F175" s="1"/>
      <c r="G175" s="42">
        <f t="shared" ref="G175" si="2">G134+G137+G143+G159+G165+G174</f>
        <v>912253.94</v>
      </c>
    </row>
    <row r="176" spans="1:7" ht="14.45" customHeight="1" outlineLevel="3" thickTop="1" x14ac:dyDescent="0.2">
      <c r="A176" s="53"/>
      <c r="B176" s="1"/>
      <c r="C176" s="1" t="s">
        <v>91</v>
      </c>
      <c r="D176" s="1"/>
      <c r="E176" s="1"/>
      <c r="F176" s="1"/>
      <c r="G176" s="27"/>
    </row>
    <row r="177" spans="1:7" ht="14.45" customHeight="1" outlineLevel="3" x14ac:dyDescent="0.2">
      <c r="A177" s="53"/>
      <c r="B177" s="1"/>
      <c r="C177" s="1"/>
      <c r="D177" s="1" t="s">
        <v>176</v>
      </c>
      <c r="E177" s="1"/>
      <c r="F177" s="1"/>
      <c r="G177" s="27">
        <v>19300</v>
      </c>
    </row>
    <row r="178" spans="1:7" ht="14.25" outlineLevel="3" thickBot="1" x14ac:dyDescent="0.25">
      <c r="A178" s="53"/>
      <c r="B178" s="1"/>
      <c r="C178" s="1"/>
      <c r="D178" s="1" t="s">
        <v>92</v>
      </c>
      <c r="E178" s="1"/>
      <c r="F178" s="1"/>
      <c r="G178" s="28">
        <v>0</v>
      </c>
    </row>
    <row r="179" spans="1:7" outlineLevel="2" x14ac:dyDescent="0.2">
      <c r="A179" s="53"/>
      <c r="B179" s="1"/>
      <c r="C179" s="6" t="s">
        <v>93</v>
      </c>
      <c r="D179" s="1"/>
      <c r="E179" s="1"/>
      <c r="F179" s="1"/>
      <c r="G179" s="29">
        <f t="shared" ref="G179" si="3">ROUND(SUM(G176:G178),5)</f>
        <v>19300</v>
      </c>
    </row>
    <row r="180" spans="1:7" ht="18" customHeight="1" outlineLevel="2" x14ac:dyDescent="0.2">
      <c r="A180" s="53"/>
      <c r="B180" s="1"/>
      <c r="C180" s="1" t="s">
        <v>94</v>
      </c>
      <c r="D180" s="1"/>
      <c r="E180" s="1"/>
      <c r="F180" s="1"/>
      <c r="G180" s="27"/>
    </row>
    <row r="181" spans="1:7" outlineLevel="3" x14ac:dyDescent="0.2">
      <c r="A181" s="53"/>
      <c r="B181" s="1"/>
      <c r="C181" s="1"/>
      <c r="D181" s="1" t="s">
        <v>95</v>
      </c>
      <c r="E181" s="1"/>
      <c r="F181" s="1"/>
      <c r="G181" s="27">
        <v>13039.41</v>
      </c>
    </row>
    <row r="182" spans="1:7" outlineLevel="3" x14ac:dyDescent="0.2">
      <c r="A182" s="53"/>
      <c r="B182" s="1"/>
      <c r="C182" s="1"/>
      <c r="D182" s="1" t="s">
        <v>162</v>
      </c>
      <c r="E182" s="1"/>
      <c r="F182" s="1"/>
      <c r="G182" s="27">
        <v>3049.54</v>
      </c>
    </row>
    <row r="183" spans="1:7" ht="14.25" outlineLevel="3" thickBot="1" x14ac:dyDescent="0.25">
      <c r="A183" s="53"/>
      <c r="B183" s="1"/>
      <c r="C183" s="1"/>
      <c r="D183" s="1" t="s">
        <v>119</v>
      </c>
      <c r="E183" s="1"/>
      <c r="F183" s="1"/>
      <c r="G183" s="28">
        <v>1140</v>
      </c>
    </row>
    <row r="184" spans="1:7" outlineLevel="2" x14ac:dyDescent="0.2">
      <c r="A184" s="53"/>
      <c r="B184" s="1"/>
      <c r="C184" s="6" t="s">
        <v>96</v>
      </c>
      <c r="D184" s="1"/>
      <c r="E184" s="1"/>
      <c r="F184" s="1"/>
      <c r="G184" s="29">
        <f>SUM(G181:G183)</f>
        <v>17228.95</v>
      </c>
    </row>
    <row r="185" spans="1:7" ht="16.899999999999999" customHeight="1" outlineLevel="3" x14ac:dyDescent="0.2">
      <c r="A185" s="53"/>
      <c r="B185" s="1"/>
      <c r="C185" s="1" t="s">
        <v>97</v>
      </c>
      <c r="D185" s="1"/>
      <c r="E185" s="1"/>
      <c r="F185" s="1"/>
      <c r="G185" s="27"/>
    </row>
    <row r="186" spans="1:7" outlineLevel="3" x14ac:dyDescent="0.2">
      <c r="A186" s="53"/>
      <c r="B186" s="1"/>
      <c r="C186" s="1"/>
      <c r="D186" s="1" t="s">
        <v>189</v>
      </c>
      <c r="E186" s="1"/>
      <c r="F186" s="1"/>
      <c r="G186" s="27">
        <v>13550</v>
      </c>
    </row>
    <row r="187" spans="1:7" outlineLevel="3" x14ac:dyDescent="0.2">
      <c r="A187" s="53"/>
      <c r="B187" s="1"/>
      <c r="C187" s="1"/>
      <c r="D187" s="1" t="s">
        <v>188</v>
      </c>
      <c r="E187" s="1"/>
      <c r="F187" s="1"/>
      <c r="G187" s="28">
        <v>7095</v>
      </c>
    </row>
    <row r="188" spans="1:7" ht="14.25" outlineLevel="3" thickBot="1" x14ac:dyDescent="0.25">
      <c r="A188" s="53"/>
      <c r="B188" s="1"/>
      <c r="C188" s="1"/>
      <c r="D188" s="1" t="s">
        <v>146</v>
      </c>
      <c r="E188" s="1"/>
      <c r="F188" s="1"/>
      <c r="G188" s="28">
        <v>15475</v>
      </c>
    </row>
    <row r="189" spans="1:7" outlineLevel="2" x14ac:dyDescent="0.2">
      <c r="A189" s="53"/>
      <c r="B189" s="1"/>
      <c r="C189" s="6" t="s">
        <v>98</v>
      </c>
      <c r="D189" s="1"/>
      <c r="E189" s="1"/>
      <c r="F189" s="1"/>
      <c r="G189" s="29">
        <f>SUM(G186:G188)</f>
        <v>36120</v>
      </c>
    </row>
    <row r="190" spans="1:7" ht="18" customHeight="1" outlineLevel="3" x14ac:dyDescent="0.2">
      <c r="A190" s="53"/>
      <c r="B190" s="1"/>
      <c r="C190" s="1" t="s">
        <v>99</v>
      </c>
      <c r="D190" s="1"/>
      <c r="E190" s="1"/>
      <c r="F190" s="1"/>
      <c r="G190" s="27"/>
    </row>
    <row r="191" spans="1:7" outlineLevel="3" x14ac:dyDescent="0.2">
      <c r="A191" s="53"/>
      <c r="B191" s="1"/>
      <c r="C191" s="1"/>
      <c r="D191" s="1" t="s">
        <v>100</v>
      </c>
      <c r="E191" s="1"/>
      <c r="F191" s="1"/>
      <c r="G191" s="27">
        <v>1508.76</v>
      </c>
    </row>
    <row r="192" spans="1:7" outlineLevel="3" x14ac:dyDescent="0.2">
      <c r="A192" s="53"/>
      <c r="B192" s="1"/>
      <c r="C192" s="1"/>
      <c r="D192" s="1" t="s">
        <v>101</v>
      </c>
      <c r="E192" s="1"/>
      <c r="F192" s="1"/>
      <c r="G192" s="27">
        <v>294.95999999999998</v>
      </c>
    </row>
    <row r="193" spans="1:7" outlineLevel="3" x14ac:dyDescent="0.2">
      <c r="A193" s="53"/>
      <c r="B193" s="1"/>
      <c r="C193" s="1"/>
      <c r="D193" s="1" t="s">
        <v>102</v>
      </c>
      <c r="E193" s="1"/>
      <c r="F193" s="1"/>
      <c r="G193" s="27">
        <v>4038.51</v>
      </c>
    </row>
    <row r="194" spans="1:7" outlineLevel="3" x14ac:dyDescent="0.2">
      <c r="A194" s="53"/>
      <c r="B194" s="1"/>
      <c r="C194" s="1"/>
      <c r="D194" s="1" t="s">
        <v>117</v>
      </c>
      <c r="E194" s="1"/>
      <c r="F194" s="1"/>
      <c r="G194" s="27">
        <v>39119.360000000001</v>
      </c>
    </row>
    <row r="195" spans="1:7" ht="14.25" outlineLevel="3" thickBot="1" x14ac:dyDescent="0.25">
      <c r="A195" s="53"/>
      <c r="B195" s="1"/>
      <c r="C195" s="1"/>
      <c r="D195" s="1" t="s">
        <v>99</v>
      </c>
      <c r="E195" s="1"/>
      <c r="F195" s="1"/>
      <c r="G195" s="28">
        <v>0</v>
      </c>
    </row>
    <row r="196" spans="1:7" outlineLevel="2" x14ac:dyDescent="0.2">
      <c r="A196" s="53"/>
      <c r="B196" s="1"/>
      <c r="C196" s="6" t="s">
        <v>103</v>
      </c>
      <c r="D196" s="1"/>
      <c r="E196" s="1"/>
      <c r="F196" s="1"/>
      <c r="G196" s="29">
        <f>SUM(G191:G195)</f>
        <v>44961.590000000004</v>
      </c>
    </row>
    <row r="197" spans="1:7" ht="16.149999999999999" customHeight="1" outlineLevel="2" thickBot="1" x14ac:dyDescent="0.25">
      <c r="A197" s="53"/>
      <c r="B197" s="1"/>
      <c r="C197" s="1"/>
      <c r="D197" s="1" t="s">
        <v>104</v>
      </c>
      <c r="E197" s="1"/>
      <c r="F197" s="1"/>
      <c r="G197" s="38">
        <v>100</v>
      </c>
    </row>
    <row r="198" spans="1:7" ht="16.149999999999999" customHeight="1" outlineLevel="2" thickBot="1" x14ac:dyDescent="0.25">
      <c r="A198" s="53"/>
      <c r="B198" s="1"/>
      <c r="C198" s="6" t="s">
        <v>155</v>
      </c>
      <c r="D198" s="1"/>
      <c r="E198" s="1"/>
      <c r="F198" s="1"/>
      <c r="G198" s="42">
        <f>G197</f>
        <v>100</v>
      </c>
    </row>
    <row r="199" spans="1:7" ht="16.149999999999999" customHeight="1" outlineLevel="1" thickTop="1" thickBot="1" x14ac:dyDescent="0.25">
      <c r="A199" s="53"/>
      <c r="B199" s="6" t="s">
        <v>190</v>
      </c>
      <c r="C199" s="1"/>
      <c r="D199" s="1"/>
      <c r="E199" s="6"/>
      <c r="F199" s="6"/>
      <c r="G199" s="46">
        <f t="shared" ref="G199" si="4">G179+G184+G189+G196+G198</f>
        <v>117710.54000000001</v>
      </c>
    </row>
    <row r="200" spans="1:7" ht="14.45" customHeight="1" outlineLevel="2" thickTop="1" x14ac:dyDescent="0.2">
      <c r="A200" s="53"/>
      <c r="B200" s="1"/>
      <c r="C200" s="1"/>
      <c r="D200" s="1" t="s">
        <v>105</v>
      </c>
      <c r="E200" s="1"/>
      <c r="F200" s="1"/>
      <c r="G200" s="27">
        <v>0</v>
      </c>
    </row>
    <row r="201" spans="1:7" ht="14.25" outlineLevel="2" thickBot="1" x14ac:dyDescent="0.25">
      <c r="A201" s="53"/>
      <c r="B201" s="1"/>
      <c r="C201" s="1"/>
      <c r="D201" s="1" t="s">
        <v>106</v>
      </c>
      <c r="E201" s="1"/>
      <c r="F201" s="1"/>
      <c r="G201" s="27">
        <v>0</v>
      </c>
    </row>
    <row r="202" spans="1:7" ht="14.25" outlineLevel="1" thickBot="1" x14ac:dyDescent="0.25">
      <c r="A202" s="53"/>
      <c r="B202" s="1"/>
      <c r="C202" s="6" t="s">
        <v>107</v>
      </c>
      <c r="D202" s="1"/>
      <c r="E202" s="1"/>
      <c r="F202" s="1"/>
      <c r="G202" s="47">
        <f t="shared" ref="G202" si="5">SUM(G200:G201)</f>
        <v>0</v>
      </c>
    </row>
    <row r="203" spans="1:7" ht="21.6" customHeight="1" thickBot="1" x14ac:dyDescent="0.35">
      <c r="A203" s="53"/>
      <c r="B203" s="17" t="s">
        <v>185</v>
      </c>
      <c r="C203" s="1"/>
      <c r="D203" s="1"/>
      <c r="E203" s="1"/>
      <c r="F203" s="18" t="s">
        <v>151</v>
      </c>
      <c r="G203" s="48">
        <f>G124+G175+G199+G202</f>
        <v>1249373.93</v>
      </c>
    </row>
    <row r="204" spans="1:7" ht="11.45" customHeight="1" thickTop="1" thickBot="1" x14ac:dyDescent="0.35">
      <c r="A204" s="53"/>
      <c r="B204" s="17"/>
      <c r="C204" s="1"/>
      <c r="D204" s="1"/>
      <c r="E204" s="1"/>
      <c r="F204" s="18"/>
      <c r="G204" s="49"/>
    </row>
    <row r="205" spans="1:7" ht="21.6" customHeight="1" thickTop="1" x14ac:dyDescent="0.2">
      <c r="A205" s="57"/>
      <c r="B205" s="1"/>
      <c r="C205" s="1"/>
      <c r="D205" s="1"/>
      <c r="E205" s="1"/>
      <c r="F205" s="18" t="s">
        <v>152</v>
      </c>
      <c r="G205" s="58">
        <f>ROUND(G68-G203,5)</f>
        <v>0</v>
      </c>
    </row>
    <row r="217" spans="4:6" x14ac:dyDescent="0.2">
      <c r="D217" s="3"/>
      <c r="E217" s="3"/>
      <c r="F217" s="3"/>
    </row>
  </sheetData>
  <mergeCells count="2">
    <mergeCell ref="B52:F52"/>
    <mergeCell ref="C51:F51"/>
  </mergeCells>
  <printOptions horizontalCentered="1"/>
  <pageMargins left="0.25" right="0.25" top="0.4" bottom="0.25" header="0.2" footer="0.05"/>
  <pageSetup orientation="portrait" r:id="rId1"/>
  <headerFooter>
    <oddHeader>&amp;L&amp;"-,Bold Italic"&amp;12&amp;K000000 &amp;C&amp;"Arial Narrow,Bold"&amp;12 &amp;KC000002025 GENERAL FUND BUDGET</oddHead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 GF</vt:lpstr>
      <vt:lpstr>Sheet2</vt:lpstr>
      <vt:lpstr>Sheet3</vt:lpstr>
      <vt:lpstr>'2017 GF'!Print_Area</vt:lpstr>
      <vt:lpstr>'2017 GF'!Print_Titles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Dover boro</cp:lastModifiedBy>
  <cp:lastPrinted>2023-11-16T19:28:45Z</cp:lastPrinted>
  <dcterms:created xsi:type="dcterms:W3CDTF">2011-10-12T14:48:40Z</dcterms:created>
  <dcterms:modified xsi:type="dcterms:W3CDTF">2024-11-20T19:25:01Z</dcterms:modified>
</cp:coreProperties>
</file>